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Кудряшова\Корреспонденция\Исх. письма\2021\10-07-ЭД-СГЭ-2021\"/>
    </mc:Choice>
  </mc:AlternateContent>
  <bookViews>
    <workbookView xWindow="0" yWindow="0" windowWidth="17250" windowHeight="7155" tabRatio="383"/>
  </bookViews>
  <sheets>
    <sheet name="REQUEST" sheetId="1" r:id="rId1"/>
    <sheet name="S" sheetId="2" state="hidden" r:id="rId2"/>
    <sheet name="F" sheetId="5" state="hidden" r:id="rId3"/>
  </sheets>
  <definedNames>
    <definedName name="_xlnm._FilterDatabase" localSheetId="0" hidden="1">REQUEST!$B$3:$L$61</definedName>
    <definedName name="_xlnm.Print_Area" localSheetId="0">REQUEST!$A$1:$M$70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5" l="1"/>
  <c r="AP6" i="5"/>
  <c r="B22" i="5"/>
  <c r="P22" i="5" s="1"/>
  <c r="B23" i="5"/>
  <c r="P23" i="5" s="1"/>
  <c r="B24" i="5"/>
  <c r="M24" i="5" s="1"/>
  <c r="B25" i="5"/>
  <c r="P25" i="5" s="1"/>
  <c r="K23" i="5"/>
  <c r="K24" i="5"/>
  <c r="K25" i="5"/>
  <c r="K26" i="5"/>
  <c r="K27" i="5"/>
  <c r="K28" i="5"/>
  <c r="K29" i="5"/>
  <c r="K30" i="5"/>
  <c r="K31" i="5"/>
  <c r="K22" i="5"/>
  <c r="M6" i="5"/>
  <c r="D22" i="5"/>
  <c r="E22" i="5"/>
  <c r="F22" i="5"/>
  <c r="H22" i="5"/>
  <c r="I22" i="5"/>
  <c r="M35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AG6" i="5"/>
  <c r="AV6" i="5"/>
  <c r="AU6" i="5"/>
  <c r="AT6" i="5"/>
  <c r="AS6" i="5"/>
  <c r="AR6" i="5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29" i="5"/>
  <c r="M42" i="5"/>
  <c r="M25" i="5"/>
  <c r="M38" i="5"/>
  <c r="M41" i="5"/>
  <c r="U6" i="5"/>
  <c r="T6" i="5"/>
  <c r="T7" i="5" s="1"/>
  <c r="C6" i="5"/>
  <c r="D13" i="5" l="1"/>
  <c r="M27" i="5"/>
  <c r="M31" i="5"/>
  <c r="P28" i="5"/>
  <c r="M40" i="5"/>
  <c r="M44" i="5"/>
  <c r="D14" i="5"/>
  <c r="M39" i="5"/>
  <c r="M37" i="5"/>
  <c r="M43" i="5"/>
  <c r="M26" i="5"/>
  <c r="M22" i="5"/>
  <c r="P24" i="5"/>
  <c r="M33" i="5" s="1"/>
  <c r="BM6" i="5" s="1"/>
  <c r="M30" i="5"/>
  <c r="M32" i="5" l="1"/>
  <c r="D9" i="5" s="1"/>
  <c r="BL6" i="5" s="1"/>
  <c r="M45" i="5"/>
  <c r="D12" i="5" s="1"/>
</calcChain>
</file>

<file path=xl/sharedStrings.xml><?xml version="1.0" encoding="utf-8"?>
<sst xmlns="http://schemas.openxmlformats.org/spreadsheetml/2006/main" count="316" uniqueCount="249">
  <si>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</si>
  <si>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</si>
  <si>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</si>
  <si>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</si>
  <si>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</si>
  <si>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</si>
  <si>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</si>
  <si>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</si>
  <si>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</si>
  <si>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</si>
  <si>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</si>
  <si>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</si>
  <si>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</si>
  <si>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</si>
  <si>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</si>
  <si>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</si>
  <si>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</si>
  <si>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</si>
  <si>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</si>
  <si>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</si>
  <si>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</si>
  <si>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</si>
  <si>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</si>
  <si>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</si>
  <si>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</si>
  <si>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</si>
  <si>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</si>
  <si>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</si>
  <si>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ФИО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</si>
  <si>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</si>
  <si>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</si>
  <si>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</si>
  <si>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</si>
  <si>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</si>
  <si>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</si>
  <si>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</si>
  <si>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</si>
  <si>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</si>
  <si>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</si>
  <si>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</si>
  <si>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</si>
  <si>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Данные лица, уполномоченоего от имени Вашей организации на заключение договора и (или) подписание акта на оказание информационно-консультационных услуг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</si>
  <si>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</si>
  <si>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</si>
  <si>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</si>
  <si>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</si>
  <si>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</si>
  <si>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</si>
  <si>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</si>
  <si>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</si>
  <si>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</si>
  <si>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</si>
  <si>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</si>
  <si>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</si>
  <si>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</si>
  <si>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</si>
  <si>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</si>
  <si>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</si>
  <si>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</si>
  <si>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</si>
  <si>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Ростовский филиал</t>
  </si>
  <si>
    <t>Омский филиал</t>
  </si>
  <si>
    <t>Казанский филиал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</si>
  <si>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</si>
  <si>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</si>
  <si>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</si>
  <si>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</si>
  <si>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Санкт-Петербургский филиал</t>
  </si>
  <si>
    <t>Екатеринбургский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</si>
  <si>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</si>
  <si>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</si>
  <si>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</si>
  <si>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</si>
  <si>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Подпись</t>
  </si>
  <si>
    <t>____________________________________________</t>
  </si>
  <si>
    <t>____________________________________</t>
  </si>
  <si>
    <t>М.П.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</si>
  <si>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</si>
  <si>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</si>
  <si>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</si>
  <si>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</si>
  <si>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</si>
  <si>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</si>
  <si>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</si>
  <si>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</si>
  <si>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</si>
  <si>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</si>
  <si>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</si>
  <si>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</si>
  <si>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</si>
  <si>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>Северо-Кавказский филиал (г. Кисловодск)</t>
  </si>
  <si>
    <t>Крымский филиал (г. Севастополь)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</si>
  <si>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</si>
  <si>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</si>
  <si>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</si>
  <si>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r>
      <t xml:space="preserve">ВНИМАНИЕ: В случае, если подписант заявки, указанный в п.6,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П.8 ДОКУМЕНТА</t>
    </r>
  </si>
  <si>
    <t>Телефон                                           (с указанием кода города)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</si>
  <si>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</si>
  <si>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</si>
  <si>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</si>
  <si>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</si>
  <si>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</si>
  <si>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</si>
  <si>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</si>
  <si>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</si>
  <si>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</si>
  <si>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</si>
  <si>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</si>
  <si>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</si>
  <si>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</si>
  <si>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</si>
  <si>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</si>
  <si>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</si>
  <si>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</si>
  <si>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</si>
  <si>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</si>
  <si>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</si>
  <si>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</si>
  <si>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</si>
  <si>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</si>
  <si>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</si>
  <si>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</si>
  <si>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</si>
  <si>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</si>
  <si>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</si>
  <si>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</si>
  <si>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</si>
  <si>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</si>
  <si>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</si>
  <si>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</si>
  <si>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 xml:space="preserve">Договор на оказание информационно-консультационных услуг со 100% предоплатой 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</si>
  <si>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инфомарционно-консультационных услуг со 100% предоплатой 
3) Договор на оказание информационно-консультационных услуг с оплатой в течение 5 рабочих дней с момента подписания Акта сдачи-приемки оказанных услуг
УЧАСТИЕ В СЕМИНАРЕ ВОЗМОЖНО ТОЛЬКО НА ОСНОВАНИИ ОПЛАЧЕННОГО СЧЕТА ИЛИ ПОДПИСАННОГО ДОГОВОРА</t>
    </r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</si>
  <si>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</si>
  <si>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</si>
  <si>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</si>
  <si>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</si>
  <si>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</si>
  <si>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</si>
  <si>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</si>
  <si>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</si>
  <si>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</si>
  <si>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</si>
  <si>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</si>
  <si>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</si>
  <si>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</si>
  <si>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 xml:space="preserve">Ценообразование и сметное нормирование в строительстве: актуальные вопросы </t>
  </si>
  <si>
    <t>Основные вопросы, возникающие при рассмотрении результатов инженерно-экологических изысканий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</si>
  <si>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</si>
  <si>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</si>
  <si>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>______________________________________________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</si>
  <si>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</si>
  <si>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</si>
  <si>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</si>
  <si>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</si>
  <si>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Серия и номер паспорта (только для слушателей, которые  участвуют в семинарах в г.Москве)*</t>
  </si>
  <si>
    <t>Выберете количество участников из выпадающего списка или введите вручную</t>
  </si>
  <si>
    <r>
      <rPr>
        <b/>
        <u/>
        <sz val="14"/>
        <color rgb="FF0070C0"/>
        <rFont val="Times New Roman"/>
        <family val="1"/>
        <charset val="204"/>
      </rPr>
      <t xml:space="preserve">
В случае участия в семинаре иностранных граждан</t>
    </r>
    <r>
      <rPr>
        <b/>
        <sz val="12"/>
        <color rgb="FF0070C0"/>
        <rFont val="Times New Roman"/>
        <family val="1"/>
        <charset val="204"/>
      </rPr>
      <t xml:space="preserve">, необходимо предупредить об этом Учебный центр по адресу эл. почты edu@gge.ru </t>
    </r>
    <r>
      <rPr>
        <b/>
        <u/>
        <sz val="14"/>
        <color rgb="FF0070C0"/>
        <rFont val="Times New Roman"/>
        <family val="1"/>
        <charset val="204"/>
      </rPr>
      <t>не менее чем за 7 рабочих дней</t>
    </r>
    <r>
      <rPr>
        <b/>
        <sz val="12"/>
        <color rgb="FF0070C0"/>
        <rFont val="Times New Roman"/>
        <family val="1"/>
        <charset val="204"/>
      </rPr>
      <t xml:space="preserve"> до даты семинара. 
Для участия в выбранном семинаре Вам необходимо направить письмо по электронной почте на адрес edu@gge.ru, приложив заполненную заявку на участие  в формате MS EXCEL, а также в сканированном виде в формате PDF, с подписью и печатью Вашей организации. 
В теме письма просим указывать дату проведения семинара и место участия.
Ответственное лицо со стороны ФАУ «Главгосэкспертиза России»: Денисова Елена Юрьевна, тел.  +7 (495) 625-95-95 доб. 2127.</t>
    </r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</si>
  <si>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</si>
  <si>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</si>
  <si>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</si>
  <si>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</si>
  <si>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</si>
  <si>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</si>
  <si>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 xml:space="preserve">* Паспортные данные слушателя указываются для оформления пропуска на территорию  ФАУ «Главгосэкспертиза России» в г. Москве. 
Заполняя данное поле,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</si>
  <si>
    <t>Дальневосточный филиал</t>
  </si>
  <si>
    <t>Актуальные вопросы государственной экспертизы, связанные с вступлением в силу  постановления Правительства Российской Федерации от 31 декабря 2019 г. № 1948. Практические аспекты</t>
  </si>
  <si>
    <t>Актуальные вопросы проведения государственной экспертизы проектной документации в части обеспечения охраны окружающей среды и санитарно-эпидемиологической безопасности в отношении опасных производственных объектов и объектов обезвреживания и захоронения отходов при обустройстве нефтяных месторождений</t>
  </si>
  <si>
    <t>Актуальные вопросы проведения государственной экспертизы проектной документации гидротехнических сооружений горнодобывающих и перерабатывающих предприятий</t>
  </si>
  <si>
    <t>Типичные ошибки, выявляемые при проведении государственной экспертизы проектной документации в части архитектурных, конструктивных и объемно-планировочных решений зданий и сооружений</t>
  </si>
  <si>
    <t>Особенности проведения государственной экспертизы проектной документации и результатов инженерных изысканий инфраструктурных объектов, анализ типовых ошибок</t>
  </si>
  <si>
    <t>Актуальные вопросы проведения государственной экспертизы проектной документации в части антитеррористической защищенности объектов топливно-энергетического комплекса</t>
  </si>
  <si>
    <t>Особенности проведения государственной экспертизы проектной документации линейных объектов в части планировочной организации земельных участков</t>
  </si>
  <si>
    <t>Актуальные вопросы проведения государственной экспертизы проектной документации, связанные с оценкой проектных решений по системам водоснабжения, электроснабжения в части обеспечения пожарной безопасности</t>
  </si>
  <si>
    <t>Объекты нефтяной и газовой промышленности: обоснование схемы планировочной организации земельного участка и выбора трассы линейных объектов в соответствии с градостроительным и техническими регламентами. Вопросы оценки соответствия технологических и конструктивных решений автомобильных дорог. Актуальные вопросы землепользования с учетом положений законодательства о градостроительной деятельности</t>
  </si>
  <si>
    <t>Актуальные вопросы проведения государственной экспертизы результатов инженерно-экологических изысканий</t>
  </si>
  <si>
    <t>Особенности проведения государственной экспертизы проектной документации на пересечения магистральных инженерных коммуникаций с автомобильными дорогами федерального значения</t>
  </si>
  <si>
    <t>Основные требования к составу и содержанию текстовой и графических частей отчетной технической документации по результатам инженерно-геодезических изысканий. Состав и форма представления необходимой исходно-разрешительной документации. Анализ типичных ошибок, выявляемых в процессе проведении государственной экспертизы</t>
  </si>
  <si>
    <t>Актуальные вопросы проведения проверки достоверности определения сметной стоимости. Основные требования к документации, представляемой  для проведения проверки достоверности определения сметной стоимости строительства, реконструкции и капитального ремонта объектов капитального строительства</t>
  </si>
  <si>
    <t>Актуальные вопросы приемки документации и проведения государственной экспертизы в электронной форме с учетом внесения заключений в единый государственный реестр заключений экспертизы проектной документации объектов капитального строительства</t>
  </si>
  <si>
    <t>Обзор законодательства Российской Федерации в области инженерных изысканий. Технический регламент, своды правил и стандарты. Обзор изменений законодательства в области градостроительной деятельности. Основные принципы и правила выполнения инженерных изысканий</t>
  </si>
  <si>
    <t>Основные данные инженерно-гидрометеорологических изысканий для проектирования объектов капитального строительства в высокогорных районах и районах распространения опасных гидрометеорологических процессов и явлений</t>
  </si>
  <si>
    <t>Актуальные вопросы проведения государственной экспертизы проектной документации и результатов инженерных изысканий линейных объектов в части охраны окружающей среды, санитарно-эпидемиологической безопасности, инженерно-экологических изысканий</t>
  </si>
  <si>
    <r>
      <t xml:space="preserve">Актуальные вопросы проведения государственной экспертизы проектной документации и результатов инженерных изысканий по объектам металлургической промышленности
 </t>
    </r>
    <r>
      <rPr>
        <b/>
        <sz val="14"/>
        <rFont val="Times New Roman"/>
        <family val="1"/>
        <charset val="204"/>
      </rPr>
      <t>(двухдневный семинар, 26 и 27 марта)</t>
    </r>
  </si>
  <si>
    <t xml:space="preserve">Актуальные вопросы проведения государственной экспертизы проектной документации объектов нефтегазового комплекса
</t>
  </si>
  <si>
    <t>Обеспечение энергетической эффективности зданий. Оценка результатов расчетов энергетической эффективности зданий, строений и сооружений</t>
  </si>
  <si>
    <t>Основные вопросы, возникающие при рассмотрении проектной документации и результатов инженерных изысканий в части охраны объектов культурного наследия</t>
  </si>
  <si>
    <t>Особенности проведения государственной экспертизы проектной документации высотных объектов капитального строительства</t>
  </si>
  <si>
    <t>Актуальные вопросы проведения проверки достоверности определения сметной стоимости</t>
  </si>
  <si>
    <t>Актуальные вопросы проведения государственной экспертизы проектной документации и результатов инженерных изысканий объектов дорожной отрасли. Анализ типичных ошибок и замечаний. Обзор изменений законодательства в области градостроительной деятельности</t>
  </si>
  <si>
    <t>Актуальные вопросы проведения государственной экспертизы проектной документации и результатов инженерных изысканий объектов нефтегазового комплекса. Анализ типичных ошибок, выявляемых при проведении государственной экспертизы. Обзор изменений законодательства в области градостроительной деятельности. Повторная государственная экспертиза</t>
  </si>
  <si>
    <t xml:space="preserve">Актуальные вопросы проведения государственной экспертизы объектов нефтегазового комплекса в части обеспечения безопасности опасных производственных объектов </t>
  </si>
  <si>
    <t>Особенности проведения государственной экспертизы проектной документации объектов обустройства месторождений нефти и газа. Основные требования к содержанию разделов проектной документации в части проекта полосы отвода, планировки земельного участка, организации схем транспортного сообщения, технологических решений</t>
  </si>
  <si>
    <t xml:space="preserve">Особенности оценки проектных решений в части выполнения санитарно-эпидемиологических требований
</t>
  </si>
  <si>
    <t>Актуальные вопросы проведения государственной экспертизы проектной документации по обустройству объектов нефтяных и газовых месторождений</t>
  </si>
  <si>
    <t>Научно-техническое сопровождение при проектировании, возведении и эксплуатации портовых гидротехнических сооружений</t>
  </si>
  <si>
    <t xml:space="preserve">Актуальные вопросы проведения государственной экспертизы проектной документации строительства, реконструкции и капитального ремонта автомобильных дорог. Анализ типичных ошибок, выявляемых при проведении государственной экспертизы автомобильных дорог
</t>
  </si>
  <si>
    <t>Основные вопросы, возникающие при рассмотрении проектной документации на предмет соответствия санитарно-эпидемиологическим требованиям, требованиям в области охраны окружающей среды. Основные вопросы, возникающие при рассмотрении проектной документации в части оценки воздействия на водные биоресурсы и среду их обитания</t>
  </si>
  <si>
    <t>Обзор изменений законодательства в области ценообразования и сметного нормирования. Актуальные вопросы проведения проверки достоверности определения сметной стоимости объектов капитального строительства и публичного технологического ценового аудита</t>
  </si>
  <si>
    <t>Актуальные вопросы проведения государственной экспертизы проектной документации в отношении мероприятий по обеспечению пожарной безопасности, мероприятий по гражданской обороне, мероприятий по предупреждению чрезвычайных ситуаций природного и техногенного характера</t>
  </si>
  <si>
    <t>Актуальные вопросы подготовки инженерно-экологических изысканий и раздела проектной документации «Охрана окружающей среды». Санитарно-защитные зоны</t>
  </si>
  <si>
    <t>Актуальные вопросы проведения государственной экспертизы проектной документации в части систем инженерно-технического обеспечения объектов топливно-энергетического комплекса</t>
  </si>
  <si>
    <t>Обзор типичных ошибок, выявляемых при проведении государственной экспертизы проектной документации объектов капитального строительства. Актуальные вопросы оперативного внесения изменений в документацию, представляемую на государственную экспертизу. Обзор изменений законодательства в области градостроительной деятельности</t>
  </si>
  <si>
    <t>Актуальные вопросы проведения государственной экспертизы проектной документации в части технологических решений по объектам обустройства нефтяных и газовых месторождений, магистрального и промыслового трубопроводного транспорта с учетом действующей системы нормативно-правового регулирования</t>
  </si>
  <si>
    <t>Актуальные  вопросы проведения государственной экспертизы проектной документации строительства и реконструкции объектов Группы «Газпром»</t>
  </si>
  <si>
    <r>
      <t xml:space="preserve">Актуальные вопросы проведения государственной экспертизы проектной документации, представляемой по объектам строительства и реконструкции линейных объектов, объектов производственного и непроизводственного назначения, в отношении разделов «Проект организации строительства», «Проект организации работ по сносу или демонтажу объектов капитального строительства» </t>
    </r>
    <r>
      <rPr>
        <sz val="14"/>
        <color rgb="FFFF0000"/>
        <rFont val="Times New Roman"/>
        <family val="1"/>
        <charset val="204"/>
      </rPr>
      <t/>
    </r>
  </si>
  <si>
    <t>Актуальные вопросы проведения государственной экспертизы проектной документации объектов обустройства нефтяных и газовых месторождений. Анализ типичных ошибок, выявляемых при проведении государственной экспертизы</t>
  </si>
  <si>
    <t>Основные вопросы, возникающие при рассмотрении результатов инженерно-геодезических изысканий. Обзор ошибок, допускаемых при производстве топографо-геодезических работ и составлении технического отчета</t>
  </si>
  <si>
    <t>Требования к составу и содержанию подразделов «Система водоснабжения, «Система водоотведения», «Отопление, вентиляция и кондиционирование воздуха, тепловые сети» проектной документации, представляемой на государственную экспертизу. Типичные ошибки, выявляемые при проведении государственной экспертизы проектной документации в части автоматизации систем инженерно-технического обеспечения и противопожарной защиты</t>
  </si>
  <si>
    <t>Актуальные вопросы проведения государственной экспертизы проектной документации и результатов инженерных изысканий объектов нефтегазодобывающей промышленности. Анализ типичных ошибок, выявляемых при проведении государственной экспертизы. Обзор изменений законодательства в области градостроительной деятельности</t>
  </si>
  <si>
    <t>Актуальные вопросы проведения государственной экспертизы проектной документации объектов капитального строительства в области пожарной, промышленной безопасности, мероприятий по гражданской обороне, мероприятий по предупреждению чрезвычайных ситуаций природного и техногенного характера. Анализ типичных ошибок, выявляемых при проведении государственной экспертизы</t>
  </si>
  <si>
    <t>Актуальные вопросы проведения государственной экспертизы проектной документации в части объемно-планировочных решений объектов капитального строительства</t>
  </si>
  <si>
    <t>Актуальные вопросы проведения государственной экспертизы результатов инженерных изысканий. Обзор основных несоответствий  результатов инженерных изысканий требованиям технических регламентов</t>
  </si>
  <si>
    <t>Актуальные вопросы проведения государственной экспертизы проектной документации, связанные с оценкой проектных решений по системам вентиляции, электроснабжения в части обеспечения пожарной безопасности</t>
  </si>
  <si>
    <t>Актуальные вопросы проведения государственной экспертизы объектов воздушного транспорта. Методические рекомендации по определению пропускной способности аэровокзала на расчетный год и на перспективный период</t>
  </si>
  <si>
    <t>Актуальные вопросы проведения проверки достоверности определения сметной стоимости строительства, реконструкции, капитального ремонта объектов капитального строительства.  Анализ типичных ошибок, выявляемых при проведении проверки достоверности определения сметной стоимости</t>
  </si>
  <si>
    <t xml:space="preserve">Актуальные вопросы проведения государственной экспертизы проектов организации строительства. Влияние решений, разработанных в ПОС, на сметную стоимость объектов капитального строительства </t>
  </si>
  <si>
    <t>Актуальные вопросы проведения государственной экспертизы проектной документации в части обеспечения общественных зданий и сооружений системами связи и сигнализации</t>
  </si>
  <si>
    <t>Актуальные вопросы проведения проверки достоверности определения сметной стоимости строительства, реконструкции, капитального ремонта объектов капитального строительства</t>
  </si>
  <si>
    <t>Актуальные вопросы проведения государственной экспертизы проектной документации в части обоснования планировочной организации земельного участка в соответствии с градостроительным регламентом</t>
  </si>
  <si>
    <t>Актуальные вопросы проведения государственной экспертизы проектной документации строительства и реконструкции объектов ПАО «ФСК ЕЭС»</t>
  </si>
  <si>
    <t>Актуальные вопросы проведения государственной экспертизы проектной документации на  строительство автомобильных дорог общего пользования федерального значения. Особенности оценки проектных решений в отношении водопропускных труб, мостов, путепроводов. Анализ ошибок, выявленных при проведении проверки достоверности определения сметной стоимости. Актуальные вопросы землепользования в соответствии с требованиями законодательства в области градостроительной деятельности</t>
  </si>
  <si>
    <t>Актуальные вопросы выполнения инженерно-экологических изысканий для  линейных объектов. Санитарно-эпидемиологические требования к шумозащитным мероприятиям для автомобильных дорог. Обзор законодательства в области промышленной безопасности</t>
  </si>
  <si>
    <t>Актуальные вопросы планировочной организации  земельного участка объектов капитального строительства в соответствии с градостроительным и техническими регламентами. Нормативные требования по взаимному плановому и высотному расположению зданий и сооружений на земельном участке</t>
  </si>
  <si>
    <t xml:space="preserve">Анализ исходно-разрешительной документации, представляемой на государственную экспертизу проектной документации автомобильных дорог   </t>
  </si>
  <si>
    <t>Актуальные  вопросы подготовки инженерных изысканий и проведения государственной экспертизы для объектов производственного и гражданского назначения в сейсмических районах. Требования  нормативных документов</t>
  </si>
  <si>
    <t>Актуальные вопросы проведения государственной экспертизы проектной документации автомобильных дорог и мостовых сооружений</t>
  </si>
  <si>
    <t>Технологический и ценовой аудит при реализации инвестиционных строительных проектов: современная практика и тенденции развития</t>
  </si>
  <si>
    <t>Актуальные вопросы оценки соответствия проектной документации требованиям в области охраны окружающей среды, возникающие при проведении государственной экспертизы</t>
  </si>
  <si>
    <t>Актуальные вопросы проведения государственной экспертизы проектной документации объектов нефтегазодобывающей промышленности. Анализ типичных ошибок заявителей на всех этапах проведения экспертизы. Обзор изменений законодательства в области градостроительной деятельности</t>
  </si>
  <si>
    <r>
      <t xml:space="preserve">Актуальные вопросы проведения государственной экспертизы проектной документации на строительство и реконструкцию объектов, на которых ведутся горные работы, работы по обогащению полезных ископаемых  </t>
    </r>
    <r>
      <rPr>
        <b/>
        <sz val="14"/>
        <rFont val="Times New Roman"/>
        <family val="1"/>
        <charset val="204"/>
      </rPr>
      <t xml:space="preserve"> (двухдневный семинар, 8 и 9 октября)</t>
    </r>
  </si>
  <si>
    <t xml:space="preserve">Актуальные вопросы определения достоверности сметной стоимости объектов капитального строительства, реконструкции, капитального ремонта и работ по сохранению объектов культурного наследия народов Российской Федерации. Обзор изменений законодательства в области ценообразования </t>
  </si>
  <si>
    <t xml:space="preserve">Особенности оценки проектных решений в части выполнения требований в области мероприятий по гражданской обороне, мероприятий по предупреждению чрезвычайных ситуаций природного и техногенного характера
</t>
  </si>
  <si>
    <t xml:space="preserve">Актуальные вопросы проведения государственной экспертизы проектной документации для строительства, реконструкции и капитального ремонта автомобильных дорог </t>
  </si>
  <si>
    <t>Реализация инженерно-технических мероприятий по гражданской обороне и предупреждению чрезвычайных ситуаций в проектной документации объектов капитального строительства, для которых не требуется разработка раздела «Перечень мероприятий по гражданской обороне, мероприятий по предупреждению чрезвычайных ситуаций природного и техногенного характера»</t>
  </si>
  <si>
    <t>Обзор изменений законодательства Российской Федерации в области ценообразования и сметного нормирования. Особенности проведения проверки достоверности определения сметной стоимости как предмета государственной экспертизы проектной документации</t>
  </si>
  <si>
    <t>Оценка компоновочных, функционально-технологических, конструктивных и инженерно-технических решений, используемых в объектах производственного и непроизводственного назначения, в части обеспечения соответствия зданий, строений и сооружений требованиям пожарной безопасности</t>
  </si>
  <si>
    <t>Актуальные вопросы проведения государственной экспертизы проектной документации общественных зданий и сооружений в части систем инженерно-технического обеспечения</t>
  </si>
  <si>
    <t>Специальные технические условия  и обоснование безопасности при подготовке документации в отношении опасных производственных объектов</t>
  </si>
  <si>
    <t>Актуальные вопросы оценки проектных решений в отношении объектов горнодобывающей и горно-перерабатывающей промышленности</t>
  </si>
  <si>
    <t>Анализ исходно-разрешительной документации, представляемой на государственную экспертизу в составе проектной документации по объектам и системам водоснабжения и водоотведения (с учетом требований в области санитарного законодательства и охраны окружающей среды)</t>
  </si>
  <si>
    <t>Актуальные вопросы проведения государственной экспертизы проектной документации по объектам информатизации и связи в современных условиях</t>
  </si>
  <si>
    <t>Актуальные вопросы проведения проверки достоверности определения сметной стоимости. Обзор ошибок, выявляемых при проведении государственной экспертизы проектной документации в части раздела «Смета на строительство объектов капитального строительства». Лимитированные затраты, учитываемые в сводном сметном расчете</t>
  </si>
  <si>
    <t>Актуальные вопросы приемки документации и проведения государственной экспертизы проектной документации и результатов инженерных изысканий, а также проверки достоверности определения сметной стоимости. Особенности заключения договора на проведение государственной экспертизы проектной документации и результатов инженерных изысканий</t>
  </si>
  <si>
    <t>Основные вопросы, возникающие при рассмотрении проектной документации строительства, реконструкции объектов, связанных с размещением и (или) обезвреживанием отходов I–V классов опасности</t>
  </si>
  <si>
    <t>Актуальные вопросы проведения государственной экспертизы проектной документации для линейных объектов энергетического и транспортного комплекса</t>
  </si>
  <si>
    <t>Анализ исходно-разрешительной и проектной документации на строительство, реконструкцию и техническое перевооружение объектов оборонной промышленности, представляемой на государственную экспертизу. Меры по повышению качества ИРД</t>
  </si>
  <si>
    <t>Актуальные вопросы экспертизы результатов инженерных изысканий и конструктивных решений проектной документации объектов производственного и гражданского назначения</t>
  </si>
  <si>
    <t>Актуальные вопросы проведения проверки достоверности определения сметной стоимости объектов капитального строительства на современном этапе. Влияние решений раздела «Проект организации строительства» на определение сметной стоимости строительства</t>
  </si>
  <si>
    <t>23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</si>
</sst>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u/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1" fontId="0" fillId="0" borderId="0" xfId="0" quotePrefix="1" applyNumberForma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1" xfId="0" applyFont="1" applyFill="1" applyBorder="1" applyAlignment="1" applyProtection="1">
      <alignment horizontal="center" vertical="center" wrapText="1"/>
      <protection locked="0"/>
    </xf>
    <xf numFmtId="49" fontId="4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14" fontId="4" fillId="5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4" borderId="23" xfId="1" applyNumberFormat="1" applyFill="1" applyBorder="1" applyAlignment="1" applyProtection="1">
      <alignment horizontal="center" vertical="center" wrapText="1"/>
      <protection locked="0"/>
    </xf>
    <xf numFmtId="0" fontId="4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1" applyNumberForma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1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14" fontId="31" fillId="0" borderId="15" xfId="0" applyNumberFormat="1" applyFont="1" applyBorder="1" applyAlignment="1">
      <alignment horizontal="center" vertical="top"/>
    </xf>
    <xf numFmtId="14" fontId="31" fillId="5" borderId="15" xfId="0" applyNumberFormat="1" applyFont="1" applyFill="1" applyBorder="1" applyAlignment="1">
      <alignment horizontal="center" vertical="top"/>
    </xf>
    <xf numFmtId="14" fontId="31" fillId="0" borderId="15" xfId="0" applyNumberFormat="1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center" wrapText="1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1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2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49" fontId="14" fillId="14" borderId="42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9"/>
  <sheetViews>
    <sheetView tabSelected="1" topLeftCell="A31" zoomScale="70" zoomScaleNormal="70" zoomScaleSheetLayoutView="100" workbookViewId="0">
      <selection activeCell="E34" sqref="E34:L34"/>
    </sheetView>
  </sheetViews>
  <sheetFormatPr defaultColWidth="0" defaultRowHeight="15" zeroHeight="1" x14ac:dyDescent="0.25"/>
  <cols>
    <col min="1" max="1" width="3.7109375" customWidth="1"/>
    <col min="2" max="2" width="6.28515625" customWidth="1"/>
    <col min="3" max="3" width="7.7109375" customWidth="1"/>
    <col min="4" max="4" width="33.140625" customWidth="1"/>
    <col min="5" max="5" width="15" customWidth="1"/>
    <col min="6" max="6" width="26" customWidth="1"/>
    <col min="7" max="8" width="29.42578125" customWidth="1"/>
    <col min="9" max="9" width="24.28515625" customWidth="1"/>
    <col min="10" max="10" width="23.140625" customWidth="1"/>
    <col min="11" max="11" width="16.570312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25">
      <c r="B1" s="13"/>
      <c r="C1" s="13"/>
      <c r="D1" s="13"/>
      <c r="E1" s="13"/>
      <c r="F1" s="13"/>
      <c r="G1" s="13"/>
      <c r="H1" s="13"/>
      <c r="I1" s="13"/>
      <c r="J1" s="177" t="s">
        <v>97</v>
      </c>
      <c r="K1" s="177"/>
      <c r="L1" s="177"/>
    </row>
    <row r="2" spans="2:12" ht="20.25" customHeight="1" x14ac:dyDescent="0.25">
      <c r="B2" s="13"/>
      <c r="C2" s="13"/>
      <c r="D2" s="13"/>
      <c r="E2" s="13"/>
      <c r="F2" s="13"/>
      <c r="G2" s="13"/>
      <c r="H2" s="13"/>
      <c r="I2" s="13"/>
      <c r="J2" s="178"/>
      <c r="K2" s="178"/>
      <c r="L2" s="178"/>
    </row>
    <row r="3" spans="2:12" ht="40.15" customHeight="1" thickBot="1" x14ac:dyDescent="0.3">
      <c r="B3" s="205" t="s">
        <v>71</v>
      </c>
      <c r="C3" s="205"/>
      <c r="D3" s="205"/>
      <c r="E3" s="205"/>
      <c r="F3" s="205"/>
      <c r="G3" s="205"/>
      <c r="H3" s="205"/>
      <c r="I3" s="205"/>
      <c r="J3" s="206" t="s">
        <v>134</v>
      </c>
      <c r="K3" s="206"/>
      <c r="L3" s="206"/>
    </row>
    <row r="4" spans="2:12" ht="30" customHeight="1" thickBot="1" x14ac:dyDescent="0.3">
      <c r="B4" s="182" t="s">
        <v>40</v>
      </c>
      <c r="C4" s="183"/>
      <c r="D4" s="183"/>
      <c r="E4" s="183"/>
      <c r="F4" s="183"/>
      <c r="G4" s="183"/>
      <c r="H4" s="183"/>
      <c r="I4" s="183"/>
      <c r="J4" s="183"/>
      <c r="K4" s="183"/>
      <c r="L4" s="184"/>
    </row>
    <row r="5" spans="2:12" ht="32.25" hidden="1" thickBot="1" x14ac:dyDescent="0.3">
      <c r="B5" s="151">
        <v>0</v>
      </c>
      <c r="C5" s="152"/>
      <c r="D5" s="42" t="s">
        <v>37</v>
      </c>
      <c r="E5" s="139"/>
      <c r="F5" s="140"/>
      <c r="G5" s="140"/>
      <c r="H5" s="140"/>
      <c r="I5" s="140"/>
      <c r="J5" s="140"/>
      <c r="K5" s="140"/>
      <c r="L5" s="141"/>
    </row>
    <row r="6" spans="2:12" ht="37.5" hidden="1" customHeight="1" thickBot="1" x14ac:dyDescent="0.3">
      <c r="B6" s="153"/>
      <c r="C6" s="154"/>
      <c r="D6" s="168" t="s">
        <v>144</v>
      </c>
      <c r="E6" s="169"/>
      <c r="F6" s="169"/>
      <c r="G6" s="169"/>
      <c r="H6" s="169"/>
      <c r="I6" s="169"/>
      <c r="J6" s="169"/>
      <c r="K6" s="169"/>
      <c r="L6" s="170"/>
    </row>
    <row r="7" spans="2:12" ht="65.25" customHeight="1" thickBot="1" x14ac:dyDescent="0.3">
      <c r="B7" s="142" t="s">
        <v>85</v>
      </c>
      <c r="C7" s="143"/>
      <c r="D7" s="42" t="s">
        <v>39</v>
      </c>
      <c r="E7" s="150"/>
      <c r="F7" s="133"/>
      <c r="G7" s="133"/>
      <c r="H7" s="133"/>
      <c r="I7" s="133"/>
      <c r="J7" s="133"/>
      <c r="K7" s="133"/>
      <c r="L7" s="134"/>
    </row>
    <row r="8" spans="2:12" ht="52.5" customHeight="1" thickBot="1" x14ac:dyDescent="0.3">
      <c r="B8" s="142" t="s">
        <v>38</v>
      </c>
      <c r="C8" s="143"/>
      <c r="D8" s="42" t="s">
        <v>1</v>
      </c>
      <c r="E8" s="150"/>
      <c r="F8" s="133"/>
      <c r="G8" s="133"/>
      <c r="H8" s="133"/>
      <c r="I8" s="133"/>
      <c r="J8" s="133"/>
      <c r="K8" s="133"/>
      <c r="L8" s="134"/>
    </row>
    <row r="9" spans="2:12" ht="18.75" customHeight="1" thickBot="1" x14ac:dyDescent="0.3">
      <c r="B9" s="142" t="s">
        <v>31</v>
      </c>
      <c r="C9" s="143"/>
      <c r="D9" s="43" t="s">
        <v>2</v>
      </c>
      <c r="E9" s="128"/>
      <c r="F9" s="120"/>
      <c r="G9" s="120"/>
      <c r="H9" s="120"/>
      <c r="I9" s="120"/>
      <c r="J9" s="120"/>
      <c r="K9" s="120"/>
      <c r="L9" s="121"/>
    </row>
    <row r="10" spans="2:12" ht="19.5" customHeight="1" thickBot="1" x14ac:dyDescent="0.3">
      <c r="B10" s="142" t="s">
        <v>32</v>
      </c>
      <c r="C10" s="143"/>
      <c r="D10" s="44" t="s">
        <v>3</v>
      </c>
      <c r="E10" s="128"/>
      <c r="F10" s="120"/>
      <c r="G10" s="120"/>
      <c r="H10" s="120"/>
      <c r="I10" s="120"/>
      <c r="J10" s="120"/>
      <c r="K10" s="120"/>
      <c r="L10" s="121"/>
    </row>
    <row r="11" spans="2:12" ht="22.5" customHeight="1" thickBot="1" x14ac:dyDescent="0.3">
      <c r="B11" s="153" t="s">
        <v>33</v>
      </c>
      <c r="C11" s="154"/>
      <c r="D11" s="159" t="s">
        <v>41</v>
      </c>
      <c r="E11" s="160"/>
      <c r="F11" s="160"/>
      <c r="G11" s="160"/>
      <c r="H11" s="160"/>
      <c r="I11" s="160"/>
      <c r="J11" s="160"/>
      <c r="K11" s="160"/>
      <c r="L11" s="161"/>
    </row>
    <row r="12" spans="2:12" ht="77.650000000000006" customHeight="1" thickBot="1" x14ac:dyDescent="0.3">
      <c r="B12" s="153"/>
      <c r="C12" s="154"/>
      <c r="D12" s="174" t="s">
        <v>10</v>
      </c>
      <c r="E12" s="175"/>
      <c r="F12" s="48" t="s">
        <v>102</v>
      </c>
      <c r="G12" s="48" t="s">
        <v>12</v>
      </c>
      <c r="H12" s="48" t="s">
        <v>13</v>
      </c>
      <c r="I12" s="174" t="s">
        <v>150</v>
      </c>
      <c r="J12" s="176"/>
      <c r="K12" s="176"/>
      <c r="L12" s="175"/>
    </row>
    <row r="13" spans="2:12" ht="85.5" customHeight="1" thickBot="1" x14ac:dyDescent="0.3">
      <c r="B13" s="153"/>
      <c r="C13" s="154"/>
      <c r="D13" s="139"/>
      <c r="E13" s="141"/>
      <c r="F13" s="75"/>
      <c r="G13" s="75"/>
      <c r="H13" s="75"/>
      <c r="I13" s="139"/>
      <c r="J13" s="140"/>
      <c r="K13" s="140"/>
      <c r="L13" s="141"/>
    </row>
    <row r="14" spans="2:12" ht="23.65" hidden="1" customHeight="1" thickBot="1" x14ac:dyDescent="0.3">
      <c r="B14" s="166"/>
      <c r="C14" s="179"/>
      <c r="D14" s="157"/>
      <c r="E14" s="157"/>
      <c r="F14" s="157"/>
      <c r="G14" s="157"/>
      <c r="H14" s="157"/>
      <c r="I14" s="157"/>
      <c r="J14" s="157"/>
      <c r="K14" s="157"/>
      <c r="L14" s="158"/>
    </row>
    <row r="15" spans="2:12" ht="21" thickBot="1" x14ac:dyDescent="0.3">
      <c r="B15" s="125" t="s">
        <v>42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2:12" ht="116.25" customHeight="1" x14ac:dyDescent="0.25">
      <c r="B16" s="171"/>
      <c r="C16" s="172"/>
      <c r="D16" s="173"/>
      <c r="E16" s="4" t="s">
        <v>16</v>
      </c>
      <c r="F16" s="4" t="s">
        <v>18</v>
      </c>
      <c r="G16" s="4" t="s">
        <v>19</v>
      </c>
      <c r="H16" s="4" t="s">
        <v>157</v>
      </c>
      <c r="I16" s="4" t="s">
        <v>158</v>
      </c>
      <c r="J16" s="4" t="s">
        <v>118</v>
      </c>
      <c r="K16" s="4" t="s">
        <v>119</v>
      </c>
      <c r="L16" s="5" t="s">
        <v>120</v>
      </c>
    </row>
    <row r="17" spans="2:12" ht="49.5" customHeight="1" x14ac:dyDescent="0.25">
      <c r="B17" s="162" t="s">
        <v>34</v>
      </c>
      <c r="C17" s="163"/>
      <c r="D17" s="49" t="s">
        <v>80</v>
      </c>
      <c r="E17" s="108"/>
      <c r="F17" s="76"/>
      <c r="G17" s="76"/>
      <c r="H17" s="76"/>
      <c r="I17" s="76"/>
      <c r="J17" s="76"/>
      <c r="K17" s="76"/>
      <c r="L17" s="77"/>
    </row>
    <row r="18" spans="2:12" ht="31.5" x14ac:dyDescent="0.25">
      <c r="B18" s="164" t="s">
        <v>35</v>
      </c>
      <c r="C18" s="165"/>
      <c r="D18" s="49" t="s">
        <v>81</v>
      </c>
      <c r="E18" s="109"/>
      <c r="F18" s="69"/>
      <c r="G18" s="69"/>
      <c r="H18" s="69"/>
      <c r="I18" s="69"/>
      <c r="J18" s="69"/>
      <c r="K18" s="69"/>
      <c r="L18" s="70"/>
    </row>
    <row r="19" spans="2:12" ht="19.149999999999999" customHeight="1" thickBot="1" x14ac:dyDescent="0.3">
      <c r="B19" s="166"/>
      <c r="C19" s="167"/>
      <c r="D19" s="155" t="s">
        <v>43</v>
      </c>
      <c r="E19" s="155"/>
      <c r="F19" s="155"/>
      <c r="G19" s="155"/>
      <c r="H19" s="155"/>
      <c r="I19" s="155"/>
      <c r="J19" s="155"/>
      <c r="K19" s="155"/>
      <c r="L19" s="156"/>
    </row>
    <row r="20" spans="2:12" ht="16.5" thickBot="1" x14ac:dyDescent="0.3">
      <c r="B20" s="142" t="s">
        <v>36</v>
      </c>
      <c r="C20" s="143"/>
      <c r="D20" s="50" t="s">
        <v>27</v>
      </c>
      <c r="E20" s="185"/>
      <c r="F20" s="186"/>
      <c r="G20" s="186"/>
      <c r="H20" s="186"/>
      <c r="I20" s="186"/>
      <c r="J20" s="186"/>
      <c r="K20" s="186"/>
      <c r="L20" s="187"/>
    </row>
    <row r="21" spans="2:12" ht="16.5" thickBot="1" x14ac:dyDescent="0.3">
      <c r="B21" s="142" t="s">
        <v>44</v>
      </c>
      <c r="C21" s="143"/>
      <c r="D21" s="50" t="s">
        <v>22</v>
      </c>
      <c r="E21" s="150"/>
      <c r="F21" s="133"/>
      <c r="G21" s="133"/>
      <c r="H21" s="133"/>
      <c r="I21" s="133"/>
      <c r="J21" s="133"/>
      <c r="K21" s="133"/>
      <c r="L21" s="134"/>
    </row>
    <row r="22" spans="2:12" ht="15.75" customHeight="1" thickBot="1" x14ac:dyDescent="0.3">
      <c r="B22" s="142" t="s">
        <v>45</v>
      </c>
      <c r="C22" s="143"/>
      <c r="D22" s="50" t="s">
        <v>4</v>
      </c>
      <c r="E22" s="119"/>
      <c r="F22" s="120"/>
      <c r="G22" s="120"/>
      <c r="H22" s="120"/>
      <c r="I22" s="120"/>
      <c r="J22" s="120"/>
      <c r="K22" s="120"/>
      <c r="L22" s="121"/>
    </row>
    <row r="23" spans="2:12" ht="36" customHeight="1" thickBot="1" x14ac:dyDescent="0.3">
      <c r="B23" s="142" t="s">
        <v>47</v>
      </c>
      <c r="C23" s="143"/>
      <c r="D23" s="50" t="s">
        <v>5</v>
      </c>
      <c r="E23" s="119"/>
      <c r="F23" s="120"/>
      <c r="G23" s="120"/>
      <c r="H23" s="120"/>
      <c r="I23" s="120"/>
      <c r="J23" s="120"/>
      <c r="K23" s="120"/>
      <c r="L23" s="121"/>
    </row>
    <row r="24" spans="2:12" ht="15.75" customHeight="1" thickBot="1" x14ac:dyDescent="0.3">
      <c r="B24" s="142" t="s">
        <v>48</v>
      </c>
      <c r="C24" s="143"/>
      <c r="D24" s="43" t="s">
        <v>6</v>
      </c>
      <c r="E24" s="128"/>
      <c r="F24" s="120"/>
      <c r="G24" s="120"/>
      <c r="H24" s="120"/>
      <c r="I24" s="120"/>
      <c r="J24" s="120"/>
      <c r="K24" s="120"/>
      <c r="L24" s="121"/>
    </row>
    <row r="25" spans="2:12" ht="15.75" customHeight="1" thickBot="1" x14ac:dyDescent="0.3">
      <c r="B25" s="142" t="s">
        <v>49</v>
      </c>
      <c r="C25" s="143"/>
      <c r="D25" s="50" t="s">
        <v>23</v>
      </c>
      <c r="E25" s="129"/>
      <c r="F25" s="130"/>
      <c r="G25" s="130"/>
      <c r="H25" s="130"/>
      <c r="I25" s="130"/>
      <c r="J25" s="130"/>
      <c r="K25" s="130"/>
      <c r="L25" s="131"/>
    </row>
    <row r="26" spans="2:12" ht="15.75" customHeight="1" thickBot="1" x14ac:dyDescent="0.3">
      <c r="B26" s="142" t="s">
        <v>50</v>
      </c>
      <c r="C26" s="143"/>
      <c r="D26" s="50" t="s">
        <v>24</v>
      </c>
      <c r="E26" s="129"/>
      <c r="F26" s="130"/>
      <c r="G26" s="130"/>
      <c r="H26" s="130"/>
      <c r="I26" s="130"/>
      <c r="J26" s="130"/>
      <c r="K26" s="130"/>
      <c r="L26" s="131"/>
    </row>
    <row r="27" spans="2:12" ht="16.5" thickBot="1" x14ac:dyDescent="0.3">
      <c r="B27" s="142" t="s">
        <v>51</v>
      </c>
      <c r="C27" s="143"/>
      <c r="D27" s="50" t="s">
        <v>25</v>
      </c>
      <c r="E27" s="129"/>
      <c r="F27" s="130"/>
      <c r="G27" s="130"/>
      <c r="H27" s="130"/>
      <c r="I27" s="130"/>
      <c r="J27" s="130"/>
      <c r="K27" s="130"/>
      <c r="L27" s="131"/>
    </row>
    <row r="28" spans="2:12" ht="16.5" thickBot="1" x14ac:dyDescent="0.3">
      <c r="B28" s="142" t="s">
        <v>52</v>
      </c>
      <c r="C28" s="143"/>
      <c r="D28" s="50" t="s">
        <v>121</v>
      </c>
      <c r="E28" s="129"/>
      <c r="F28" s="130"/>
      <c r="G28" s="130"/>
      <c r="H28" s="130"/>
      <c r="I28" s="130"/>
      <c r="J28" s="130"/>
      <c r="K28" s="130"/>
      <c r="L28" s="131"/>
    </row>
    <row r="29" spans="2:12" ht="15.75" customHeight="1" thickBot="1" x14ac:dyDescent="0.3">
      <c r="B29" s="142" t="s">
        <v>53</v>
      </c>
      <c r="C29" s="143"/>
      <c r="D29" s="50" t="s">
        <v>26</v>
      </c>
      <c r="E29" s="129"/>
      <c r="F29" s="130"/>
      <c r="G29" s="130"/>
      <c r="H29" s="130"/>
      <c r="I29" s="130"/>
      <c r="J29" s="130"/>
      <c r="K29" s="130"/>
      <c r="L29" s="131"/>
    </row>
    <row r="30" spans="2:12" ht="53.65" customHeight="1" thickBot="1" x14ac:dyDescent="0.3">
      <c r="B30" s="142" t="s">
        <v>54</v>
      </c>
      <c r="C30" s="143"/>
      <c r="D30" s="50" t="s">
        <v>93</v>
      </c>
      <c r="E30" s="144"/>
      <c r="F30" s="145"/>
      <c r="G30" s="145"/>
      <c r="H30" s="145"/>
      <c r="I30" s="145"/>
      <c r="J30" s="145"/>
      <c r="K30" s="145"/>
      <c r="L30" s="146"/>
    </row>
    <row r="31" spans="2:12" ht="37.5" customHeight="1" thickBot="1" x14ac:dyDescent="0.3">
      <c r="B31" s="142" t="s">
        <v>55</v>
      </c>
      <c r="C31" s="143"/>
      <c r="D31" s="97" t="s">
        <v>96</v>
      </c>
      <c r="E31" s="132"/>
      <c r="F31" s="133"/>
      <c r="G31" s="133"/>
      <c r="H31" s="133"/>
      <c r="I31" s="133"/>
      <c r="J31" s="133"/>
      <c r="K31" s="133"/>
      <c r="L31" s="134"/>
    </row>
    <row r="32" spans="2:12" ht="22.9" customHeight="1" thickBot="1" x14ac:dyDescent="0.3">
      <c r="B32" s="142" t="s">
        <v>56</v>
      </c>
      <c r="C32" s="143"/>
      <c r="D32" s="42" t="s">
        <v>15</v>
      </c>
      <c r="E32" s="135"/>
      <c r="F32" s="120"/>
      <c r="G32" s="120"/>
      <c r="H32" s="120"/>
      <c r="I32" s="120"/>
      <c r="J32" s="120"/>
      <c r="K32" s="120"/>
      <c r="L32" s="121"/>
    </row>
    <row r="33" spans="2:12" ht="49.15" customHeight="1" thickBot="1" x14ac:dyDescent="0.3">
      <c r="B33" s="125" t="s">
        <v>46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7"/>
    </row>
    <row r="34" spans="2:12" ht="49.15" customHeight="1" thickBot="1" x14ac:dyDescent="0.3">
      <c r="B34" s="180">
        <v>21</v>
      </c>
      <c r="C34" s="181"/>
      <c r="D34" s="116" t="s">
        <v>7</v>
      </c>
      <c r="E34" s="126" t="s">
        <v>248</v>
      </c>
      <c r="F34" s="126"/>
      <c r="G34" s="126"/>
      <c r="H34" s="126"/>
      <c r="I34" s="126"/>
      <c r="J34" s="126"/>
      <c r="K34" s="126"/>
      <c r="L34" s="127"/>
    </row>
    <row r="35" spans="2:12" ht="47.25" customHeight="1" thickBot="1" x14ac:dyDescent="0.3">
      <c r="B35" s="142" t="s">
        <v>132</v>
      </c>
      <c r="C35" s="143"/>
      <c r="D35" s="50" t="s">
        <v>8</v>
      </c>
      <c r="E35" s="136" t="s">
        <v>247</v>
      </c>
      <c r="F35" s="137"/>
      <c r="G35" s="137"/>
      <c r="H35" s="137"/>
      <c r="I35" s="137"/>
      <c r="J35" s="137"/>
      <c r="K35" s="137"/>
      <c r="L35" s="138"/>
    </row>
    <row r="36" spans="2:12" ht="24.75" customHeight="1" thickBot="1" x14ac:dyDescent="0.3">
      <c r="B36" s="151" t="s">
        <v>57</v>
      </c>
      <c r="C36" s="152"/>
      <c r="D36" s="42" t="s">
        <v>9</v>
      </c>
      <c r="E36" s="139" t="s">
        <v>64</v>
      </c>
      <c r="F36" s="140"/>
      <c r="G36" s="140"/>
      <c r="H36" s="140"/>
      <c r="I36" s="140"/>
      <c r="J36" s="140"/>
      <c r="K36" s="140"/>
      <c r="L36" s="141"/>
    </row>
    <row r="37" spans="2:12" ht="38.25" customHeight="1" thickBot="1" x14ac:dyDescent="0.3">
      <c r="B37" s="166"/>
      <c r="C37" s="179"/>
      <c r="D37" s="190" t="s">
        <v>92</v>
      </c>
      <c r="E37" s="157"/>
      <c r="F37" s="157"/>
      <c r="G37" s="157"/>
      <c r="H37" s="157"/>
      <c r="I37" s="157"/>
      <c r="J37" s="157"/>
      <c r="K37" s="157"/>
      <c r="L37" s="158"/>
    </row>
    <row r="38" spans="2:12" ht="65.650000000000006" customHeight="1" thickBot="1" x14ac:dyDescent="0.3">
      <c r="B38" s="142" t="s">
        <v>58</v>
      </c>
      <c r="C38" s="143"/>
      <c r="D38" s="50" t="s">
        <v>87</v>
      </c>
      <c r="E38" s="139"/>
      <c r="F38" s="140"/>
      <c r="G38" s="140"/>
      <c r="H38" s="140"/>
      <c r="I38" s="140"/>
      <c r="J38" s="140"/>
      <c r="K38" s="140"/>
      <c r="L38" s="141"/>
    </row>
    <row r="39" spans="2:12" ht="54" customHeight="1" thickBot="1" x14ac:dyDescent="0.3">
      <c r="B39" s="151" t="s">
        <v>59</v>
      </c>
      <c r="C39" s="152"/>
      <c r="D39" s="42" t="s">
        <v>72</v>
      </c>
      <c r="E39" s="139" t="s">
        <v>151</v>
      </c>
      <c r="F39" s="140"/>
      <c r="G39" s="140"/>
      <c r="H39" s="140"/>
      <c r="I39" s="140"/>
      <c r="J39" s="140"/>
      <c r="K39" s="140"/>
      <c r="L39" s="141"/>
    </row>
    <row r="40" spans="2:12" ht="88.5" customHeight="1" thickBot="1" x14ac:dyDescent="0.3">
      <c r="B40" s="166"/>
      <c r="C40" s="179"/>
      <c r="D40" s="212" t="s">
        <v>131</v>
      </c>
      <c r="E40" s="213"/>
      <c r="F40" s="213"/>
      <c r="G40" s="213"/>
      <c r="H40" s="213"/>
      <c r="I40" s="213"/>
      <c r="J40" s="213"/>
      <c r="K40" s="213"/>
      <c r="L40" s="214"/>
    </row>
    <row r="41" spans="2:12" ht="63.4" customHeight="1" thickBot="1" x14ac:dyDescent="0.3">
      <c r="B41" s="194" t="s">
        <v>70</v>
      </c>
      <c r="C41" s="125" t="s">
        <v>77</v>
      </c>
      <c r="D41" s="126"/>
      <c r="E41" s="126"/>
      <c r="F41" s="126"/>
      <c r="G41" s="126"/>
      <c r="H41" s="126"/>
      <c r="I41" s="126"/>
      <c r="J41" s="126"/>
      <c r="K41" s="126"/>
      <c r="L41" s="127"/>
    </row>
    <row r="42" spans="2:12" ht="119.25" customHeight="1" thickBot="1" x14ac:dyDescent="0.3">
      <c r="B42" s="195"/>
      <c r="C42" s="3" t="s">
        <v>0</v>
      </c>
      <c r="D42" s="142" t="s">
        <v>10</v>
      </c>
      <c r="E42" s="143"/>
      <c r="F42" s="2" t="s">
        <v>11</v>
      </c>
      <c r="G42" s="2" t="s">
        <v>12</v>
      </c>
      <c r="H42" s="142" t="s">
        <v>13</v>
      </c>
      <c r="I42" s="143"/>
      <c r="J42" s="2" t="s">
        <v>14</v>
      </c>
      <c r="K42" s="87" t="s">
        <v>15</v>
      </c>
      <c r="L42" s="2" t="s">
        <v>154</v>
      </c>
    </row>
    <row r="43" spans="2:12" ht="22.5" customHeight="1" x14ac:dyDescent="0.25">
      <c r="B43" s="195"/>
      <c r="C43" s="88">
        <v>1</v>
      </c>
      <c r="D43" s="192"/>
      <c r="E43" s="193"/>
      <c r="F43" s="102"/>
      <c r="G43" s="102"/>
      <c r="H43" s="149"/>
      <c r="I43" s="149"/>
      <c r="J43" s="102"/>
      <c r="K43" s="103"/>
      <c r="L43" s="104"/>
    </row>
    <row r="44" spans="2:12" ht="15.75" x14ac:dyDescent="0.25">
      <c r="B44" s="195"/>
      <c r="C44" s="89">
        <v>2</v>
      </c>
      <c r="D44" s="117"/>
      <c r="E44" s="118"/>
      <c r="F44" s="71"/>
      <c r="G44" s="71"/>
      <c r="H44" s="117"/>
      <c r="I44" s="118"/>
      <c r="J44" s="71"/>
      <c r="K44" s="105"/>
      <c r="L44" s="106"/>
    </row>
    <row r="45" spans="2:12" ht="15.75" x14ac:dyDescent="0.25">
      <c r="B45" s="195"/>
      <c r="C45" s="89">
        <v>3</v>
      </c>
      <c r="D45" s="117"/>
      <c r="E45" s="118"/>
      <c r="F45" s="71"/>
      <c r="G45" s="71"/>
      <c r="H45" s="117"/>
      <c r="I45" s="118"/>
      <c r="J45" s="72"/>
      <c r="K45" s="105"/>
      <c r="L45" s="106"/>
    </row>
    <row r="46" spans="2:12" ht="15.75" x14ac:dyDescent="0.25">
      <c r="B46" s="195"/>
      <c r="C46" s="89">
        <v>4</v>
      </c>
      <c r="D46" s="117"/>
      <c r="E46" s="118"/>
      <c r="F46" s="71"/>
      <c r="G46" s="71"/>
      <c r="H46" s="117"/>
      <c r="I46" s="118"/>
      <c r="J46" s="71"/>
      <c r="K46" s="105"/>
      <c r="L46" s="106"/>
    </row>
    <row r="47" spans="2:12" ht="15.75" x14ac:dyDescent="0.25">
      <c r="B47" s="195"/>
      <c r="C47" s="89">
        <v>5</v>
      </c>
      <c r="D47" s="117"/>
      <c r="E47" s="118"/>
      <c r="F47" s="71"/>
      <c r="G47" s="71"/>
      <c r="H47" s="117"/>
      <c r="I47" s="118"/>
      <c r="J47" s="71"/>
      <c r="K47" s="105"/>
      <c r="L47" s="106"/>
    </row>
    <row r="48" spans="2:12" ht="15.75" x14ac:dyDescent="0.25">
      <c r="B48" s="195"/>
      <c r="C48" s="89">
        <v>6</v>
      </c>
      <c r="D48" s="117"/>
      <c r="E48" s="118"/>
      <c r="F48" s="71"/>
      <c r="G48" s="71"/>
      <c r="H48" s="117"/>
      <c r="I48" s="118"/>
      <c r="J48" s="71"/>
      <c r="K48" s="105"/>
      <c r="L48" s="106"/>
    </row>
    <row r="49" spans="2:12" ht="15.75" x14ac:dyDescent="0.25">
      <c r="B49" s="195"/>
      <c r="C49" s="89">
        <v>7</v>
      </c>
      <c r="D49" s="117"/>
      <c r="E49" s="118"/>
      <c r="F49" s="71"/>
      <c r="G49" s="71"/>
      <c r="H49" s="117"/>
      <c r="I49" s="118"/>
      <c r="J49" s="71"/>
      <c r="K49" s="105"/>
      <c r="L49" s="106"/>
    </row>
    <row r="50" spans="2:12" ht="15.75" x14ac:dyDescent="0.25">
      <c r="B50" s="195"/>
      <c r="C50" s="89">
        <v>8</v>
      </c>
      <c r="D50" s="117"/>
      <c r="E50" s="118"/>
      <c r="F50" s="71"/>
      <c r="G50" s="71"/>
      <c r="H50" s="117"/>
      <c r="I50" s="118"/>
      <c r="J50" s="71"/>
      <c r="K50" s="105"/>
      <c r="L50" s="106"/>
    </row>
    <row r="51" spans="2:12" ht="15.75" x14ac:dyDescent="0.25">
      <c r="B51" s="195"/>
      <c r="C51" s="89">
        <v>9</v>
      </c>
      <c r="D51" s="117"/>
      <c r="E51" s="118"/>
      <c r="F51" s="71"/>
      <c r="G51" s="71"/>
      <c r="H51" s="117"/>
      <c r="I51" s="118"/>
      <c r="J51" s="71"/>
      <c r="K51" s="105"/>
      <c r="L51" s="106"/>
    </row>
    <row r="52" spans="2:12" ht="16.5" thickBot="1" x14ac:dyDescent="0.3">
      <c r="B52" s="196"/>
      <c r="C52" s="90">
        <v>10</v>
      </c>
      <c r="D52" s="147"/>
      <c r="E52" s="148"/>
      <c r="F52" s="73"/>
      <c r="G52" s="73"/>
      <c r="H52" s="147"/>
      <c r="I52" s="148"/>
      <c r="J52" s="73"/>
      <c r="K52" s="73"/>
      <c r="L52" s="107"/>
    </row>
    <row r="53" spans="2:12" ht="39.75" customHeight="1" thickBot="1" x14ac:dyDescent="0.3">
      <c r="B53" s="194" t="s">
        <v>83</v>
      </c>
      <c r="C53" s="86" t="s">
        <v>0</v>
      </c>
      <c r="D53" s="197" t="s">
        <v>94</v>
      </c>
      <c r="E53" s="198"/>
      <c r="F53" s="198"/>
      <c r="G53" s="198"/>
      <c r="H53" s="198"/>
      <c r="I53" s="198"/>
      <c r="J53" s="198"/>
      <c r="K53" s="198"/>
      <c r="L53" s="199"/>
    </row>
    <row r="54" spans="2:12" ht="15.75" x14ac:dyDescent="0.25">
      <c r="B54" s="195"/>
      <c r="C54" s="8">
        <v>1</v>
      </c>
      <c r="D54" s="200"/>
      <c r="E54" s="201"/>
      <c r="F54" s="201"/>
      <c r="G54" s="201"/>
      <c r="H54" s="201"/>
      <c r="I54" s="201"/>
      <c r="J54" s="201"/>
      <c r="K54" s="201"/>
      <c r="L54" s="202"/>
    </row>
    <row r="55" spans="2:12" ht="15.75" x14ac:dyDescent="0.25">
      <c r="B55" s="195"/>
      <c r="C55" s="9">
        <v>2</v>
      </c>
      <c r="D55" s="122"/>
      <c r="E55" s="123"/>
      <c r="F55" s="123"/>
      <c r="G55" s="123"/>
      <c r="H55" s="123"/>
      <c r="I55" s="123"/>
      <c r="J55" s="123"/>
      <c r="K55" s="123"/>
      <c r="L55" s="124"/>
    </row>
    <row r="56" spans="2:12" ht="15.75" x14ac:dyDescent="0.25">
      <c r="B56" s="195"/>
      <c r="C56" s="9">
        <v>3</v>
      </c>
      <c r="D56" s="122"/>
      <c r="E56" s="123"/>
      <c r="F56" s="123"/>
      <c r="G56" s="123"/>
      <c r="H56" s="123"/>
      <c r="I56" s="123"/>
      <c r="J56" s="123"/>
      <c r="K56" s="123"/>
      <c r="L56" s="124"/>
    </row>
    <row r="57" spans="2:12" ht="15.75" x14ac:dyDescent="0.25">
      <c r="B57" s="195"/>
      <c r="C57" s="9">
        <v>4</v>
      </c>
      <c r="D57" s="122"/>
      <c r="E57" s="123"/>
      <c r="F57" s="123"/>
      <c r="G57" s="123"/>
      <c r="H57" s="123"/>
      <c r="I57" s="123"/>
      <c r="J57" s="123"/>
      <c r="K57" s="123"/>
      <c r="L57" s="124"/>
    </row>
    <row r="58" spans="2:12" ht="16.5" thickBot="1" x14ac:dyDescent="0.3">
      <c r="B58" s="196"/>
      <c r="C58" s="10">
        <v>5</v>
      </c>
      <c r="D58" s="209"/>
      <c r="E58" s="210"/>
      <c r="F58" s="210"/>
      <c r="G58" s="210"/>
      <c r="H58" s="210"/>
      <c r="I58" s="210"/>
      <c r="J58" s="210"/>
      <c r="K58" s="210"/>
      <c r="L58" s="211"/>
    </row>
    <row r="59" spans="2:12" ht="15.4" customHeight="1" thickBot="1" x14ac:dyDescent="0.3">
      <c r="B59" s="180" t="s">
        <v>29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</row>
    <row r="60" spans="2:12" ht="32.25" thickBot="1" x14ac:dyDescent="0.3">
      <c r="B60" s="151" t="s">
        <v>84</v>
      </c>
      <c r="C60" s="152"/>
      <c r="D60" s="174" t="s">
        <v>10</v>
      </c>
      <c r="E60" s="224"/>
      <c r="F60" s="51" t="s">
        <v>11</v>
      </c>
      <c r="G60" s="51" t="s">
        <v>12</v>
      </c>
      <c r="H60" s="188" t="s">
        <v>13</v>
      </c>
      <c r="I60" s="188"/>
      <c r="J60" s="51" t="s">
        <v>14</v>
      </c>
      <c r="K60" s="188" t="s">
        <v>15</v>
      </c>
      <c r="L60" s="189"/>
    </row>
    <row r="61" spans="2:12" ht="16.5" thickBot="1" x14ac:dyDescent="0.3">
      <c r="B61" s="216"/>
      <c r="C61" s="217"/>
      <c r="D61" s="220"/>
      <c r="E61" s="221"/>
      <c r="F61" s="78"/>
      <c r="G61" s="78"/>
      <c r="H61" s="218"/>
      <c r="I61" s="219"/>
      <c r="J61" s="79"/>
      <c r="K61" s="222"/>
      <c r="L61" s="223"/>
    </row>
    <row r="62" spans="2:12" ht="17.25" customHeight="1" x14ac:dyDescent="0.25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</row>
    <row r="63" spans="2:12" ht="57.75" customHeight="1" x14ac:dyDescent="0.25">
      <c r="B63" s="215" t="s">
        <v>163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</row>
    <row r="64" spans="2:12" ht="21" customHeight="1" x14ac:dyDescent="0.25">
      <c r="B64" s="203" t="s">
        <v>153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2:12" ht="117" customHeight="1" x14ac:dyDescent="0.25">
      <c r="B65" s="204" t="s">
        <v>156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</row>
    <row r="66" spans="2:12" ht="40.5" customHeight="1" x14ac:dyDescent="0.25">
      <c r="B66" s="207" t="s">
        <v>95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</row>
    <row r="67" spans="2:12" ht="34.15" customHeight="1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30.75" customHeight="1" x14ac:dyDescent="0.25">
      <c r="B68" s="191" t="s">
        <v>74</v>
      </c>
      <c r="C68" s="191"/>
      <c r="D68" s="191"/>
      <c r="E68" s="191"/>
      <c r="F68" s="191"/>
      <c r="G68" s="191" t="s">
        <v>75</v>
      </c>
      <c r="H68" s="191"/>
      <c r="I68" s="191"/>
      <c r="J68" s="191" t="s">
        <v>149</v>
      </c>
      <c r="K68" s="191"/>
      <c r="L68" s="191"/>
    </row>
    <row r="69" spans="2:12" ht="30.75" customHeight="1" x14ac:dyDescent="0.25">
      <c r="B69" s="191" t="s">
        <v>13</v>
      </c>
      <c r="C69" s="191"/>
      <c r="D69" s="191"/>
      <c r="E69" s="191"/>
      <c r="F69" s="191"/>
      <c r="G69" s="191" t="s">
        <v>73</v>
      </c>
      <c r="H69" s="191"/>
      <c r="I69" s="191"/>
      <c r="J69" s="191" t="s">
        <v>28</v>
      </c>
      <c r="K69" s="191"/>
      <c r="L69" s="191"/>
    </row>
    <row r="70" spans="2:12" ht="30.75" customHeight="1" x14ac:dyDescent="0.25">
      <c r="B70" s="1"/>
      <c r="C70" s="1"/>
      <c r="D70" s="1"/>
      <c r="E70" s="191" t="s">
        <v>76</v>
      </c>
      <c r="F70" s="191"/>
      <c r="G70" s="191"/>
      <c r="H70" s="1"/>
      <c r="I70" s="1"/>
      <c r="J70" s="1"/>
      <c r="K70" s="1"/>
      <c r="L70" s="1"/>
    </row>
    <row r="71" spans="2:12" ht="30.75" hidden="1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>
      <c r="I76" s="12"/>
    </row>
    <row r="77" spans="2:12" x14ac:dyDescent="0.25"/>
    <row r="78" spans="2:12" x14ac:dyDescent="0.25"/>
    <row r="79" spans="2:12" x14ac:dyDescent="0.25"/>
  </sheetData>
  <mergeCells count="118">
    <mergeCell ref="B65:L65"/>
    <mergeCell ref="B3:I3"/>
    <mergeCell ref="J3:L3"/>
    <mergeCell ref="E70:G70"/>
    <mergeCell ref="B66:L66"/>
    <mergeCell ref="B62:L62"/>
    <mergeCell ref="D58:L58"/>
    <mergeCell ref="D57:L57"/>
    <mergeCell ref="D40:L40"/>
    <mergeCell ref="B39:C40"/>
    <mergeCell ref="B63:L63"/>
    <mergeCell ref="E39:L39"/>
    <mergeCell ref="B68:F68"/>
    <mergeCell ref="G68:I68"/>
    <mergeCell ref="J68:L68"/>
    <mergeCell ref="D47:E47"/>
    <mergeCell ref="H47:I47"/>
    <mergeCell ref="C41:L41"/>
    <mergeCell ref="B60:C61"/>
    <mergeCell ref="H61:I61"/>
    <mergeCell ref="D61:E61"/>
    <mergeCell ref="K61:L61"/>
    <mergeCell ref="D60:E60"/>
    <mergeCell ref="H60:I60"/>
    <mergeCell ref="K60:L60"/>
    <mergeCell ref="D37:L37"/>
    <mergeCell ref="B10:C10"/>
    <mergeCell ref="B11:C14"/>
    <mergeCell ref="B21:C21"/>
    <mergeCell ref="B69:F69"/>
    <mergeCell ref="G69:I69"/>
    <mergeCell ref="J69:L69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B20:C20"/>
    <mergeCell ref="B64:L64"/>
    <mergeCell ref="D48:E48"/>
    <mergeCell ref="H48:I48"/>
    <mergeCell ref="H46:I46"/>
    <mergeCell ref="H49:I49"/>
    <mergeCell ref="D50:E50"/>
    <mergeCell ref="J1:L1"/>
    <mergeCell ref="J2:L2"/>
    <mergeCell ref="B35:C35"/>
    <mergeCell ref="B36:C37"/>
    <mergeCell ref="B38:C38"/>
    <mergeCell ref="B27:C27"/>
    <mergeCell ref="B29:C29"/>
    <mergeCell ref="B31:C31"/>
    <mergeCell ref="B32:C32"/>
    <mergeCell ref="B34:C34"/>
    <mergeCell ref="B22:C22"/>
    <mergeCell ref="B23:C23"/>
    <mergeCell ref="B24:C24"/>
    <mergeCell ref="B25:C25"/>
    <mergeCell ref="B26:C26"/>
    <mergeCell ref="B33:L33"/>
    <mergeCell ref="E38:L38"/>
    <mergeCell ref="B4:L4"/>
    <mergeCell ref="E20:L20"/>
    <mergeCell ref="E23:L23"/>
    <mergeCell ref="H44:I44"/>
    <mergeCell ref="E21:L21"/>
    <mergeCell ref="I13:L13"/>
    <mergeCell ref="E8:L8"/>
    <mergeCell ref="E9:L9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16:D16"/>
    <mergeCell ref="D12:E12"/>
    <mergeCell ref="I12:L12"/>
    <mergeCell ref="D13:E13"/>
    <mergeCell ref="H45:I45"/>
    <mergeCell ref="E22:L22"/>
    <mergeCell ref="D55:L55"/>
    <mergeCell ref="D56:L56"/>
    <mergeCell ref="B15:L15"/>
    <mergeCell ref="E24:L24"/>
    <mergeCell ref="E25:L25"/>
    <mergeCell ref="E26:L26"/>
    <mergeCell ref="E27:L27"/>
    <mergeCell ref="E29:L29"/>
    <mergeCell ref="E31:L31"/>
    <mergeCell ref="E32:L32"/>
    <mergeCell ref="E34:L34"/>
    <mergeCell ref="E35:L35"/>
    <mergeCell ref="E36:L36"/>
    <mergeCell ref="E28:L28"/>
    <mergeCell ref="B28:C28"/>
    <mergeCell ref="B30:C30"/>
    <mergeCell ref="E30:L30"/>
    <mergeCell ref="H42:I42"/>
    <mergeCell ref="D51:E51"/>
    <mergeCell ref="H51:I51"/>
    <mergeCell ref="D52:E52"/>
    <mergeCell ref="H43:I43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62992125984251968" right="3.937007874015748E-2" top="0.27559055118110237" bottom="0.23622047244094491" header="0.11811023622047245" footer="0.11811023622047245"/>
  <pageSetup paperSize="9" scale="37" fitToWidth="0" orientation="portrait" r:id="rId2"/>
  <rowBreaks count="1" manualBreakCount="1">
    <brk id="32" max="12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S!$B$18:$B$28</xm:f>
          </x14:formula1>
          <xm:sqref>E38:L38</xm:sqref>
        </x14:dataValidation>
        <x14:dataValidation type="list" allowBlank="1" showInputMessage="1" showErrorMessage="1">
          <x14:formula1>
            <xm:f>S!$B$4:$B$17</xm:f>
          </x14:formula1>
          <xm:sqref>E36:L36</xm:sqref>
        </x14:dataValidation>
        <x14:dataValidation type="list" allowBlank="1" showErrorMessage="1">
          <x14:formula1>
            <xm:f>S!$I$4:$I$7</xm:f>
          </x14:formula1>
          <xm:sqref>E39:L39</xm:sqref>
        </x14:dataValidation>
        <x14:dataValidation type="list" allowBlank="1" showInputMessage="1" showErrorMessage="1">
          <x14:formula1>
            <xm:f>S!$F$4:$F$5</xm:f>
          </x14:formula1>
          <xm:sqref>E5:L5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109"/>
  <sheetViews>
    <sheetView topLeftCell="A100" workbookViewId="0">
      <selection activeCell="F19" sqref="F19:F106"/>
    </sheetView>
  </sheetViews>
  <sheetFormatPr defaultRowHeight="15" x14ac:dyDescent="0.25"/>
  <cols>
    <col min="2" max="2" width="25.42578125" customWidth="1"/>
    <col min="4" max="4" width="26.42578125" customWidth="1"/>
    <col min="6" max="6" width="69.140625" customWidth="1"/>
  </cols>
  <sheetData>
    <row r="3" spans="2:9" x14ac:dyDescent="0.25">
      <c r="B3" s="225" t="s">
        <v>69</v>
      </c>
      <c r="C3" s="225"/>
      <c r="D3" s="225"/>
      <c r="F3" s="6" t="s">
        <v>78</v>
      </c>
      <c r="G3" s="6"/>
      <c r="I3" s="6" t="s">
        <v>82</v>
      </c>
    </row>
    <row r="4" spans="2:9" x14ac:dyDescent="0.25">
      <c r="B4" t="s">
        <v>30</v>
      </c>
      <c r="F4" t="s">
        <v>107</v>
      </c>
      <c r="I4" t="s">
        <v>89</v>
      </c>
    </row>
    <row r="5" spans="2:9" x14ac:dyDescent="0.25">
      <c r="B5" t="s">
        <v>68</v>
      </c>
      <c r="F5" t="s">
        <v>79</v>
      </c>
      <c r="I5" t="s">
        <v>130</v>
      </c>
    </row>
    <row r="6" spans="2:9" x14ac:dyDescent="0.25">
      <c r="B6" t="s">
        <v>62</v>
      </c>
      <c r="I6" t="s">
        <v>88</v>
      </c>
    </row>
    <row r="7" spans="2:9" x14ac:dyDescent="0.25">
      <c r="B7" t="s">
        <v>65</v>
      </c>
      <c r="I7" t="s">
        <v>151</v>
      </c>
    </row>
    <row r="8" spans="2:9" x14ac:dyDescent="0.25">
      <c r="B8" t="s">
        <v>91</v>
      </c>
    </row>
    <row r="9" spans="2:9" x14ac:dyDescent="0.25">
      <c r="B9" t="s">
        <v>61</v>
      </c>
    </row>
    <row r="10" spans="2:9" x14ac:dyDescent="0.25">
      <c r="B10" t="s">
        <v>60</v>
      </c>
    </row>
    <row r="11" spans="2:9" x14ac:dyDescent="0.25">
      <c r="B11" t="s">
        <v>63</v>
      </c>
    </row>
    <row r="12" spans="2:9" x14ac:dyDescent="0.25">
      <c r="B12" t="s">
        <v>67</v>
      </c>
    </row>
    <row r="13" spans="2:9" x14ac:dyDescent="0.25">
      <c r="B13" t="s">
        <v>64</v>
      </c>
    </row>
    <row r="14" spans="2:9" x14ac:dyDescent="0.25">
      <c r="B14" t="s">
        <v>90</v>
      </c>
    </row>
    <row r="15" spans="2:9" x14ac:dyDescent="0.25">
      <c r="B15" t="s">
        <v>164</v>
      </c>
    </row>
    <row r="16" spans="2:9" x14ac:dyDescent="0.25">
      <c r="B16" t="s">
        <v>66</v>
      </c>
    </row>
    <row r="17" spans="2:6" x14ac:dyDescent="0.25">
      <c r="B17" t="s">
        <v>152</v>
      </c>
    </row>
    <row r="18" spans="2:6" s="99" customFormat="1" ht="60" x14ac:dyDescent="0.25">
      <c r="B18" s="98" t="s">
        <v>155</v>
      </c>
      <c r="C18" s="99" t="s">
        <v>162</v>
      </c>
      <c r="D18" s="98" t="s">
        <v>148</v>
      </c>
      <c r="E18" s="99" t="s">
        <v>162</v>
      </c>
      <c r="F18" s="98" t="s">
        <v>147</v>
      </c>
    </row>
    <row r="19" spans="2:6" ht="75" x14ac:dyDescent="0.25">
      <c r="B19" s="100">
        <v>1</v>
      </c>
      <c r="D19" s="110">
        <v>43881</v>
      </c>
      <c r="F19" s="113" t="s">
        <v>165</v>
      </c>
    </row>
    <row r="20" spans="2:6" ht="131.25" x14ac:dyDescent="0.25">
      <c r="B20" s="100">
        <v>2</v>
      </c>
      <c r="C20" s="11"/>
      <c r="D20" s="110">
        <v>43887</v>
      </c>
      <c r="F20" s="114" t="s">
        <v>166</v>
      </c>
    </row>
    <row r="21" spans="2:6" ht="75" x14ac:dyDescent="0.25">
      <c r="B21" s="100">
        <v>3</v>
      </c>
      <c r="D21" s="110">
        <v>43888</v>
      </c>
      <c r="F21" s="115" t="s">
        <v>167</v>
      </c>
    </row>
    <row r="22" spans="2:6" ht="75" x14ac:dyDescent="0.25">
      <c r="B22" s="100">
        <v>4</v>
      </c>
      <c r="D22" s="110">
        <v>43889</v>
      </c>
      <c r="F22" s="115" t="s">
        <v>168</v>
      </c>
    </row>
    <row r="23" spans="2:6" ht="75" x14ac:dyDescent="0.25">
      <c r="B23" s="100">
        <v>5</v>
      </c>
      <c r="D23" s="110">
        <v>43892</v>
      </c>
      <c r="F23" s="115" t="s">
        <v>169</v>
      </c>
    </row>
    <row r="24" spans="2:6" ht="75" x14ac:dyDescent="0.25">
      <c r="B24" s="100">
        <v>6</v>
      </c>
      <c r="D24" s="110">
        <v>43893</v>
      </c>
      <c r="F24" s="115" t="s">
        <v>170</v>
      </c>
    </row>
    <row r="25" spans="2:6" ht="56.25" x14ac:dyDescent="0.25">
      <c r="B25" s="100">
        <v>7</v>
      </c>
      <c r="D25" s="110">
        <v>43895</v>
      </c>
      <c r="F25" s="115" t="s">
        <v>171</v>
      </c>
    </row>
    <row r="26" spans="2:6" ht="93.75" x14ac:dyDescent="0.25">
      <c r="B26" s="100">
        <v>8</v>
      </c>
      <c r="D26" s="110">
        <v>43902</v>
      </c>
      <c r="F26" s="115" t="s">
        <v>172</v>
      </c>
    </row>
    <row r="27" spans="2:6" ht="168.75" x14ac:dyDescent="0.25">
      <c r="B27" s="100">
        <v>9</v>
      </c>
      <c r="D27" s="110">
        <v>43903</v>
      </c>
      <c r="F27" s="115" t="s">
        <v>173</v>
      </c>
    </row>
    <row r="28" spans="2:6" ht="37.5" x14ac:dyDescent="0.25">
      <c r="B28" s="100">
        <v>10</v>
      </c>
      <c r="D28" s="110">
        <v>43903</v>
      </c>
      <c r="F28" s="115" t="s">
        <v>145</v>
      </c>
    </row>
    <row r="29" spans="2:6" ht="56.25" x14ac:dyDescent="0.25">
      <c r="B29" s="6"/>
      <c r="D29" s="110">
        <v>43906</v>
      </c>
      <c r="F29" s="115" t="s">
        <v>174</v>
      </c>
    </row>
    <row r="30" spans="2:6" ht="75" x14ac:dyDescent="0.25">
      <c r="B30" s="6"/>
      <c r="D30" s="110">
        <v>43907</v>
      </c>
      <c r="F30" s="114" t="s">
        <v>175</v>
      </c>
    </row>
    <row r="31" spans="2:6" ht="131.25" x14ac:dyDescent="0.25">
      <c r="D31" s="111">
        <v>43908</v>
      </c>
      <c r="F31" s="115" t="s">
        <v>176</v>
      </c>
    </row>
    <row r="32" spans="2:6" ht="131.25" x14ac:dyDescent="0.25">
      <c r="D32" s="110">
        <v>43909</v>
      </c>
      <c r="F32" s="115" t="s">
        <v>177</v>
      </c>
    </row>
    <row r="33" spans="4:6" ht="112.5" x14ac:dyDescent="0.25">
      <c r="D33" s="110">
        <v>43910</v>
      </c>
      <c r="F33" s="114" t="s">
        <v>178</v>
      </c>
    </row>
    <row r="34" spans="4:6" ht="112.5" x14ac:dyDescent="0.25">
      <c r="D34" s="110">
        <v>43913</v>
      </c>
      <c r="F34" s="114" t="s">
        <v>179</v>
      </c>
    </row>
    <row r="35" spans="4:6" ht="93.75" x14ac:dyDescent="0.25">
      <c r="D35" s="110">
        <v>43914</v>
      </c>
      <c r="F35" s="115" t="s">
        <v>180</v>
      </c>
    </row>
    <row r="36" spans="4:6" ht="112.5" x14ac:dyDescent="0.25">
      <c r="D36" s="110">
        <v>43915</v>
      </c>
      <c r="F36" s="115" t="s">
        <v>181</v>
      </c>
    </row>
    <row r="37" spans="4:6" ht="93.75" x14ac:dyDescent="0.25">
      <c r="D37" s="110">
        <v>43916</v>
      </c>
      <c r="F37" s="115" t="s">
        <v>182</v>
      </c>
    </row>
    <row r="38" spans="4:6" ht="93.75" x14ac:dyDescent="0.25">
      <c r="D38" s="110">
        <v>43917</v>
      </c>
      <c r="F38" s="115" t="s">
        <v>183</v>
      </c>
    </row>
    <row r="39" spans="4:6" ht="56.25" x14ac:dyDescent="0.25">
      <c r="D39" s="110">
        <v>43920</v>
      </c>
      <c r="F39" s="114" t="s">
        <v>184</v>
      </c>
    </row>
    <row r="40" spans="4:6" ht="75" x14ac:dyDescent="0.25">
      <c r="D40" s="110">
        <v>43921</v>
      </c>
      <c r="F40" s="115" t="s">
        <v>185</v>
      </c>
    </row>
    <row r="41" spans="4:6" ht="56.25" x14ac:dyDescent="0.25">
      <c r="D41" s="110">
        <v>43924</v>
      </c>
      <c r="F41" s="114" t="s">
        <v>186</v>
      </c>
    </row>
    <row r="42" spans="4:6" ht="37.5" x14ac:dyDescent="0.25">
      <c r="D42" s="110">
        <v>43930</v>
      </c>
      <c r="F42" s="115" t="s">
        <v>187</v>
      </c>
    </row>
    <row r="43" spans="4:6" ht="112.5" x14ac:dyDescent="0.25">
      <c r="D43" s="110">
        <v>43935</v>
      </c>
      <c r="F43" s="115" t="s">
        <v>188</v>
      </c>
    </row>
    <row r="44" spans="4:6" ht="150" x14ac:dyDescent="0.25">
      <c r="D44" s="110">
        <v>43936</v>
      </c>
      <c r="F44" s="114" t="s">
        <v>189</v>
      </c>
    </row>
    <row r="45" spans="4:6" ht="75" x14ac:dyDescent="0.25">
      <c r="D45" s="110">
        <v>43942</v>
      </c>
      <c r="F45" s="115" t="s">
        <v>190</v>
      </c>
    </row>
    <row r="46" spans="4:6" ht="131.25" x14ac:dyDescent="0.25">
      <c r="D46" s="110">
        <v>43943</v>
      </c>
      <c r="F46" s="115" t="s">
        <v>191</v>
      </c>
    </row>
    <row r="47" spans="4:6" ht="56.25" x14ac:dyDescent="0.25">
      <c r="D47" s="111">
        <v>43944</v>
      </c>
      <c r="F47" s="115" t="s">
        <v>192</v>
      </c>
    </row>
    <row r="48" spans="4:6" ht="37.5" x14ac:dyDescent="0.25">
      <c r="D48" s="110">
        <v>43945</v>
      </c>
      <c r="F48" s="115" t="s">
        <v>145</v>
      </c>
    </row>
    <row r="49" spans="4:6" ht="56.25" x14ac:dyDescent="0.25">
      <c r="D49" s="111">
        <v>43965</v>
      </c>
      <c r="F49" s="115" t="s">
        <v>193</v>
      </c>
    </row>
    <row r="50" spans="4:6" ht="56.25" x14ac:dyDescent="0.25">
      <c r="D50" s="110">
        <v>43970</v>
      </c>
      <c r="F50" s="115" t="s">
        <v>194</v>
      </c>
    </row>
    <row r="51" spans="4:6" ht="150" x14ac:dyDescent="0.25">
      <c r="D51" s="110">
        <v>43973</v>
      </c>
      <c r="F51" s="115" t="s">
        <v>195</v>
      </c>
    </row>
    <row r="52" spans="4:6" ht="131.25" x14ac:dyDescent="0.25">
      <c r="D52" s="110">
        <v>43973</v>
      </c>
      <c r="F52" s="115" t="s">
        <v>196</v>
      </c>
    </row>
    <row r="53" spans="4:6" ht="112.5" x14ac:dyDescent="0.25">
      <c r="D53" s="110">
        <v>43976</v>
      </c>
      <c r="F53" s="115" t="s">
        <v>197</v>
      </c>
    </row>
    <row r="54" spans="4:6" ht="112.5" x14ac:dyDescent="0.25">
      <c r="D54" s="110">
        <v>43977</v>
      </c>
      <c r="F54" s="115" t="s">
        <v>198</v>
      </c>
    </row>
    <row r="55" spans="4:6" ht="75" x14ac:dyDescent="0.25">
      <c r="D55" s="110">
        <v>43978</v>
      </c>
      <c r="F55" s="114" t="s">
        <v>199</v>
      </c>
    </row>
    <row r="56" spans="4:6" ht="75" x14ac:dyDescent="0.25">
      <c r="D56" s="110">
        <v>43984</v>
      </c>
      <c r="F56" s="115" t="s">
        <v>200</v>
      </c>
    </row>
    <row r="57" spans="4:6" ht="131.25" x14ac:dyDescent="0.25">
      <c r="D57" s="110">
        <v>43985</v>
      </c>
      <c r="F57" s="114" t="s">
        <v>201</v>
      </c>
    </row>
    <row r="58" spans="4:6" ht="131.25" x14ac:dyDescent="0.25">
      <c r="D58" s="110">
        <v>43986</v>
      </c>
      <c r="F58" s="115" t="s">
        <v>202</v>
      </c>
    </row>
    <row r="59" spans="4:6" ht="56.25" x14ac:dyDescent="0.25">
      <c r="D59" s="110">
        <v>43987</v>
      </c>
      <c r="F59" s="115" t="s">
        <v>203</v>
      </c>
    </row>
    <row r="60" spans="4:6" ht="150" x14ac:dyDescent="0.25">
      <c r="D60" s="110">
        <v>43998</v>
      </c>
      <c r="F60" s="115" t="s">
        <v>204</v>
      </c>
    </row>
    <row r="61" spans="4:6" ht="37.5" x14ac:dyDescent="0.25">
      <c r="D61" s="110">
        <v>44000</v>
      </c>
      <c r="F61" s="115" t="s">
        <v>145</v>
      </c>
    </row>
    <row r="62" spans="4:6" ht="93.75" x14ac:dyDescent="0.25">
      <c r="D62" s="112">
        <v>44001</v>
      </c>
      <c r="F62" s="114" t="s">
        <v>205</v>
      </c>
    </row>
    <row r="63" spans="4:6" ht="93.75" x14ac:dyDescent="0.25">
      <c r="D63" s="110">
        <v>44007</v>
      </c>
      <c r="F63" s="115" t="s">
        <v>206</v>
      </c>
    </row>
    <row r="64" spans="4:6" ht="168.75" x14ac:dyDescent="0.25">
      <c r="D64" s="110">
        <v>44014</v>
      </c>
      <c r="F64" s="114" t="s">
        <v>207</v>
      </c>
    </row>
    <row r="65" spans="4:6" ht="150" x14ac:dyDescent="0.25">
      <c r="D65" s="110">
        <v>44026</v>
      </c>
      <c r="F65" s="115" t="s">
        <v>208</v>
      </c>
    </row>
    <row r="66" spans="4:6" ht="168.75" x14ac:dyDescent="0.25">
      <c r="D66" s="110">
        <v>44027</v>
      </c>
      <c r="F66" s="114" t="s">
        <v>209</v>
      </c>
    </row>
    <row r="67" spans="4:6" ht="75" x14ac:dyDescent="0.25">
      <c r="D67" s="111">
        <v>44061</v>
      </c>
      <c r="F67" s="115" t="s">
        <v>210</v>
      </c>
    </row>
    <row r="68" spans="4:6" ht="75" x14ac:dyDescent="0.25">
      <c r="D68" s="110">
        <v>44068</v>
      </c>
      <c r="F68" s="115" t="s">
        <v>211</v>
      </c>
    </row>
    <row r="69" spans="4:6" ht="93.75" x14ac:dyDescent="0.25">
      <c r="D69" s="110">
        <v>44069</v>
      </c>
      <c r="F69" s="115" t="s">
        <v>212</v>
      </c>
    </row>
    <row r="70" spans="4:6" ht="93.75" x14ac:dyDescent="0.25">
      <c r="D70" s="110">
        <v>44070</v>
      </c>
      <c r="F70" s="115" t="s">
        <v>213</v>
      </c>
    </row>
    <row r="71" spans="4:6" ht="131.25" x14ac:dyDescent="0.25">
      <c r="D71" s="111">
        <v>44076</v>
      </c>
      <c r="F71" s="115" t="s">
        <v>214</v>
      </c>
    </row>
    <row r="72" spans="4:6" ht="75" x14ac:dyDescent="0.25">
      <c r="D72" s="110">
        <v>44078</v>
      </c>
      <c r="F72" s="115" t="s">
        <v>215</v>
      </c>
    </row>
    <row r="73" spans="4:6" ht="75" x14ac:dyDescent="0.25">
      <c r="D73" s="110">
        <v>44082</v>
      </c>
      <c r="F73" s="115" t="s">
        <v>216</v>
      </c>
    </row>
    <row r="74" spans="4:6" ht="75" x14ac:dyDescent="0.25">
      <c r="D74" s="110">
        <v>44084</v>
      </c>
      <c r="F74" s="115" t="s">
        <v>217</v>
      </c>
    </row>
    <row r="75" spans="4:6" ht="93.75" x14ac:dyDescent="0.25">
      <c r="D75" s="110">
        <v>44085</v>
      </c>
      <c r="F75" s="114" t="s">
        <v>218</v>
      </c>
    </row>
    <row r="76" spans="4:6" ht="56.25" x14ac:dyDescent="0.25">
      <c r="D76" s="110">
        <v>44089</v>
      </c>
      <c r="F76" s="115" t="s">
        <v>219</v>
      </c>
    </row>
    <row r="77" spans="4:6" ht="206.25" x14ac:dyDescent="0.25">
      <c r="D77" s="110">
        <v>44090</v>
      </c>
      <c r="F77" s="115" t="s">
        <v>220</v>
      </c>
    </row>
    <row r="78" spans="4:6" ht="37.5" x14ac:dyDescent="0.25">
      <c r="D78" s="110">
        <v>44091</v>
      </c>
      <c r="F78" s="115" t="s">
        <v>145</v>
      </c>
    </row>
    <row r="79" spans="4:6" ht="112.5" x14ac:dyDescent="0.25">
      <c r="D79" s="110">
        <v>44092</v>
      </c>
      <c r="F79" s="115" t="s">
        <v>221</v>
      </c>
    </row>
    <row r="80" spans="4:6" ht="112.5" x14ac:dyDescent="0.25">
      <c r="D80" s="110">
        <v>44092</v>
      </c>
      <c r="F80" s="114" t="s">
        <v>222</v>
      </c>
    </row>
    <row r="81" spans="4:6" ht="56.25" x14ac:dyDescent="0.25">
      <c r="D81" s="110">
        <v>44096</v>
      </c>
      <c r="F81" s="115" t="s">
        <v>223</v>
      </c>
    </row>
    <row r="82" spans="4:6" ht="93.75" x14ac:dyDescent="0.25">
      <c r="D82" s="110">
        <v>44098</v>
      </c>
      <c r="F82" s="115" t="s">
        <v>224</v>
      </c>
    </row>
    <row r="83" spans="4:6" ht="56.25" x14ac:dyDescent="0.25">
      <c r="D83" s="110">
        <v>44099</v>
      </c>
      <c r="F83" s="114" t="s">
        <v>225</v>
      </c>
    </row>
    <row r="84" spans="4:6" ht="56.25" x14ac:dyDescent="0.25">
      <c r="D84" s="110">
        <v>44103</v>
      </c>
      <c r="F84" s="115" t="s">
        <v>226</v>
      </c>
    </row>
    <row r="85" spans="4:6" ht="75" x14ac:dyDescent="0.25">
      <c r="D85" s="110">
        <v>44105</v>
      </c>
      <c r="F85" s="115" t="s">
        <v>227</v>
      </c>
    </row>
    <row r="86" spans="4:6" ht="112.5" x14ac:dyDescent="0.25">
      <c r="D86" s="110">
        <v>44110</v>
      </c>
      <c r="F86" s="115" t="s">
        <v>228</v>
      </c>
    </row>
    <row r="87" spans="4:6" ht="93.75" x14ac:dyDescent="0.25">
      <c r="D87" s="110">
        <v>44112</v>
      </c>
      <c r="F87" s="115" t="s">
        <v>229</v>
      </c>
    </row>
    <row r="88" spans="4:6" ht="112.5" x14ac:dyDescent="0.25">
      <c r="D88" s="110">
        <v>44117</v>
      </c>
      <c r="F88" s="114" t="s">
        <v>230</v>
      </c>
    </row>
    <row r="89" spans="4:6" ht="112.5" x14ac:dyDescent="0.25">
      <c r="D89" s="111">
        <v>44118</v>
      </c>
      <c r="F89" s="115" t="s">
        <v>231</v>
      </c>
    </row>
    <row r="90" spans="4:6" ht="75" x14ac:dyDescent="0.25">
      <c r="D90" s="110">
        <v>44119</v>
      </c>
      <c r="F90" s="115" t="s">
        <v>232</v>
      </c>
    </row>
    <row r="91" spans="4:6" ht="150" x14ac:dyDescent="0.25">
      <c r="D91" s="110">
        <v>44120</v>
      </c>
      <c r="F91" s="114" t="s">
        <v>233</v>
      </c>
    </row>
    <row r="92" spans="4:6" ht="37.5" x14ac:dyDescent="0.25">
      <c r="D92" s="110">
        <v>44131</v>
      </c>
      <c r="F92" s="115" t="s">
        <v>146</v>
      </c>
    </row>
    <row r="93" spans="4:6" ht="112.5" x14ac:dyDescent="0.25">
      <c r="D93" s="110">
        <v>44134</v>
      </c>
      <c r="F93" s="115" t="s">
        <v>234</v>
      </c>
    </row>
    <row r="94" spans="4:6" ht="112.5" x14ac:dyDescent="0.25">
      <c r="D94" s="110">
        <v>44144</v>
      </c>
      <c r="F94" s="115" t="s">
        <v>235</v>
      </c>
    </row>
    <row r="95" spans="4:6" ht="75" x14ac:dyDescent="0.25">
      <c r="D95" s="110">
        <v>44145</v>
      </c>
      <c r="F95" s="115" t="s">
        <v>236</v>
      </c>
    </row>
    <row r="96" spans="4:6" ht="56.25" x14ac:dyDescent="0.25">
      <c r="D96" s="110">
        <v>44146</v>
      </c>
      <c r="F96" s="114" t="s">
        <v>237</v>
      </c>
    </row>
    <row r="97" spans="4:6" ht="56.25" x14ac:dyDescent="0.25">
      <c r="D97" s="110">
        <v>44147</v>
      </c>
      <c r="F97" s="115" t="s">
        <v>238</v>
      </c>
    </row>
    <row r="98" spans="4:6" ht="37.5" x14ac:dyDescent="0.25">
      <c r="D98" s="110">
        <v>44148</v>
      </c>
      <c r="F98" s="115" t="s">
        <v>145</v>
      </c>
    </row>
    <row r="99" spans="4:6" ht="112.5" x14ac:dyDescent="0.25">
      <c r="D99" s="110">
        <v>44151</v>
      </c>
      <c r="F99" s="115" t="s">
        <v>239</v>
      </c>
    </row>
    <row r="100" spans="4:6" ht="56.25" x14ac:dyDescent="0.25">
      <c r="D100" s="110">
        <v>44152</v>
      </c>
      <c r="F100" s="114" t="s">
        <v>240</v>
      </c>
    </row>
    <row r="101" spans="4:6" ht="131.25" x14ac:dyDescent="0.25">
      <c r="D101" s="110">
        <v>44153</v>
      </c>
      <c r="F101" s="115" t="s">
        <v>241</v>
      </c>
    </row>
    <row r="102" spans="4:6" ht="131.25" x14ac:dyDescent="0.25">
      <c r="D102" s="110">
        <v>44154</v>
      </c>
      <c r="F102" s="114" t="s">
        <v>242</v>
      </c>
    </row>
    <row r="103" spans="4:6" ht="75" x14ac:dyDescent="0.25">
      <c r="D103" s="110">
        <v>44155</v>
      </c>
      <c r="F103" s="114" t="s">
        <v>243</v>
      </c>
    </row>
    <row r="104" spans="4:6" ht="56.25" x14ac:dyDescent="0.25">
      <c r="D104" s="110">
        <v>44158</v>
      </c>
      <c r="F104" s="114" t="s">
        <v>244</v>
      </c>
    </row>
    <row r="105" spans="4:6" ht="93.75" x14ac:dyDescent="0.25">
      <c r="D105" s="110">
        <v>44173</v>
      </c>
      <c r="F105" s="115" t="s">
        <v>245</v>
      </c>
    </row>
    <row r="106" spans="4:6" ht="75" x14ac:dyDescent="0.25">
      <c r="D106" s="110">
        <v>44176</v>
      </c>
      <c r="F106" s="115" t="s">
        <v>246</v>
      </c>
    </row>
    <row r="107" spans="4:6" ht="15.75" x14ac:dyDescent="0.25">
      <c r="D107" s="91"/>
      <c r="F107" s="92"/>
    </row>
    <row r="108" spans="4:6" ht="15.75" x14ac:dyDescent="0.25">
      <c r="D108" s="91"/>
      <c r="F108" s="92"/>
    </row>
    <row r="109" spans="4:6" ht="15.75" x14ac:dyDescent="0.25">
      <c r="D109" s="91"/>
      <c r="F109" s="92"/>
    </row>
  </sheetData>
  <sortState ref="B5:B16">
    <sortCondition ref="B5"/>
  </sortState>
  <mergeCells count="1">
    <mergeCell ref="B3:D3"/>
  </mergeCells>
  <conditionalFormatting sqref="D20 D23:D26">
    <cfRule type="duplicateValues" dxfId="1" priority="2"/>
  </conditionalFormatting>
  <conditionalFormatting sqref="D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zoomScale="70" zoomScaleNormal="70" workbookViewId="0">
      <selection activeCell="F29" sqref="F29:G29"/>
    </sheetView>
  </sheetViews>
  <sheetFormatPr defaultRowHeight="15" outlineLevelCol="1" x14ac:dyDescent="0.25"/>
  <cols>
    <col min="1" max="1" width="6.140625" customWidth="1" outlineLevel="1"/>
    <col min="2" max="2" width="9.140625" customWidth="1" outlineLevel="1"/>
    <col min="3" max="3" width="7" customWidth="1" outlineLevel="1"/>
    <col min="4" max="4" width="9.140625" customWidth="1" outlineLevel="1"/>
    <col min="5" max="5" width="23.7109375" customWidth="1" outlineLevel="1"/>
    <col min="6" max="6" width="12" customWidth="1" outlineLevel="1"/>
    <col min="7" max="7" width="12.5703125" customWidth="1" outlineLevel="1"/>
    <col min="8" max="8" width="13.7109375" customWidth="1" outlineLevel="1"/>
    <col min="9" max="11" width="17.140625" customWidth="1" outlineLevel="1"/>
    <col min="12" max="12" width="18.140625" customWidth="1" outlineLevel="1"/>
    <col min="13" max="13" width="25.7109375" customWidth="1" outlineLevel="1"/>
    <col min="14" max="14" width="14.85546875" customWidth="1" outlineLevel="1"/>
    <col min="15" max="15" width="10" customWidth="1" outlineLevel="1"/>
    <col min="16" max="16" width="25.7109375" customWidth="1" outlineLevel="1"/>
    <col min="17" max="17" width="7.85546875" customWidth="1"/>
    <col min="18" max="18" width="23.140625" customWidth="1" outlineLevel="1"/>
    <col min="19" max="19" width="17.42578125" customWidth="1" outlineLevel="1"/>
    <col min="20" max="23" width="9.140625" customWidth="1" outlineLevel="1"/>
    <col min="24" max="27" width="13.28515625" customWidth="1" outlineLevel="1"/>
    <col min="28" max="29" width="17" customWidth="1" outlineLevel="1"/>
    <col min="30" max="30" width="19.85546875" customWidth="1" outlineLevel="1"/>
    <col min="31" max="31" width="10.140625" customWidth="1"/>
    <col min="32" max="47" width="19.85546875" customWidth="1" outlineLevel="1"/>
    <col min="48" max="48" width="13.85546875" customWidth="1" outlineLevel="1"/>
    <col min="49" max="49" width="10.28515625" customWidth="1"/>
    <col min="50" max="50" width="16.7109375" customWidth="1" outlineLevel="1"/>
    <col min="51" max="51" width="15.28515625" customWidth="1" outlineLevel="1"/>
    <col min="52" max="52" width="17.42578125" customWidth="1" outlineLevel="1"/>
    <col min="53" max="53" width="18.42578125" customWidth="1" outlineLevel="1"/>
    <col min="54" max="54" width="9.140625" customWidth="1" outlineLevel="1"/>
    <col min="55" max="55" width="11.28515625" customWidth="1" outlineLevel="1"/>
    <col min="56" max="59" width="9.140625" customWidth="1" outlineLevel="1"/>
    <col min="60" max="60" width="14.28515625" customWidth="1" outlineLevel="1"/>
    <col min="61" max="61" width="22.140625" customWidth="1" outlineLevel="1"/>
    <col min="62" max="62" width="14.85546875" customWidth="1" outlineLevel="1"/>
    <col min="63" max="63" width="9.42578125" customWidth="1"/>
  </cols>
  <sheetData>
    <row r="2" spans="1:65" ht="15.75" thickBot="1" x14ac:dyDescent="0.3"/>
    <row r="3" spans="1:65" ht="14.65" customHeight="1" thickBot="1" x14ac:dyDescent="0.3">
      <c r="A3" s="240" t="s">
        <v>98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2" t="s">
        <v>99</v>
      </c>
      <c r="R3" s="250" t="s">
        <v>100</v>
      </c>
      <c r="S3" s="250"/>
      <c r="T3" s="251"/>
      <c r="U3" s="251"/>
      <c r="V3" s="252"/>
      <c r="W3" s="252"/>
      <c r="X3" s="252"/>
      <c r="Y3" s="252"/>
      <c r="Z3" s="252"/>
      <c r="AA3" s="252"/>
      <c r="AB3" s="252"/>
      <c r="AC3" s="253"/>
      <c r="AD3" s="253"/>
      <c r="AE3" s="254" t="s">
        <v>108</v>
      </c>
      <c r="AF3" s="244" t="s">
        <v>109</v>
      </c>
      <c r="AG3" s="244"/>
      <c r="AH3" s="244"/>
      <c r="AI3" s="244"/>
      <c r="AJ3" s="244"/>
      <c r="AK3" s="244"/>
      <c r="AL3" s="244"/>
      <c r="AM3" s="244"/>
      <c r="AN3" s="245"/>
      <c r="AO3" s="246" t="s">
        <v>110</v>
      </c>
      <c r="AP3" s="247"/>
      <c r="AQ3" s="247"/>
      <c r="AR3" s="247"/>
      <c r="AS3" s="247"/>
      <c r="AT3" s="247"/>
      <c r="AU3" s="247"/>
      <c r="AV3" s="247"/>
      <c r="AW3" s="263" t="s">
        <v>111</v>
      </c>
      <c r="AX3" s="239" t="s">
        <v>105</v>
      </c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61" t="s">
        <v>105</v>
      </c>
      <c r="BL3" s="261" t="s">
        <v>143</v>
      </c>
      <c r="BM3" s="258" t="s">
        <v>161</v>
      </c>
    </row>
    <row r="4" spans="1:65" ht="14.25" customHeight="1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43"/>
      <c r="R4" s="15"/>
      <c r="S4" s="15"/>
      <c r="T4" s="16"/>
      <c r="U4" s="17"/>
      <c r="V4" s="248" t="s">
        <v>112</v>
      </c>
      <c r="W4" s="249"/>
      <c r="X4" s="249"/>
      <c r="Y4" s="249"/>
      <c r="Z4" s="249"/>
      <c r="AA4" s="249"/>
      <c r="AB4" s="249"/>
      <c r="AC4" s="249"/>
      <c r="AD4" s="249"/>
      <c r="AE4" s="255"/>
      <c r="AF4" s="18"/>
      <c r="AG4" s="18"/>
      <c r="AH4" s="18"/>
      <c r="AI4" s="18"/>
      <c r="AJ4" s="18"/>
      <c r="AK4" s="18"/>
      <c r="AL4" s="18"/>
      <c r="AM4" s="18"/>
      <c r="AN4" s="18"/>
      <c r="AO4" s="19"/>
      <c r="AP4" s="19"/>
      <c r="AQ4" s="19"/>
      <c r="AR4" s="19"/>
      <c r="AS4" s="19"/>
      <c r="AT4" s="19"/>
      <c r="AU4" s="19"/>
      <c r="AV4" s="19"/>
      <c r="AW4" s="264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62"/>
      <c r="BL4" s="262"/>
      <c r="BM4" s="259"/>
    </row>
    <row r="5" spans="1:65" s="14" customFormat="1" ht="60.75" thickBot="1" x14ac:dyDescent="0.25">
      <c r="A5" s="58" t="s">
        <v>0</v>
      </c>
      <c r="B5" s="59" t="s">
        <v>125</v>
      </c>
      <c r="C5" s="59" t="s">
        <v>113</v>
      </c>
      <c r="D5" s="59" t="s">
        <v>124</v>
      </c>
      <c r="E5" s="59" t="s">
        <v>101</v>
      </c>
      <c r="F5" s="60" t="s">
        <v>10</v>
      </c>
      <c r="G5" s="60" t="s">
        <v>102</v>
      </c>
      <c r="H5" s="59" t="s">
        <v>12</v>
      </c>
      <c r="I5" s="59" t="s">
        <v>13</v>
      </c>
      <c r="J5" s="59" t="s">
        <v>114</v>
      </c>
      <c r="K5" s="59" t="s">
        <v>15</v>
      </c>
      <c r="L5" s="59" t="s">
        <v>7</v>
      </c>
      <c r="M5" s="59" t="s">
        <v>8</v>
      </c>
      <c r="N5" s="59" t="s">
        <v>115</v>
      </c>
      <c r="O5" s="59" t="s">
        <v>104</v>
      </c>
      <c r="P5" s="59" t="s">
        <v>122</v>
      </c>
      <c r="Q5" s="243"/>
      <c r="R5" s="22" t="s">
        <v>39</v>
      </c>
      <c r="S5" s="22" t="s">
        <v>1</v>
      </c>
      <c r="T5" s="23" t="s">
        <v>2</v>
      </c>
      <c r="U5" s="24" t="s">
        <v>3</v>
      </c>
      <c r="V5" s="21" t="s">
        <v>10</v>
      </c>
      <c r="W5" s="23" t="s">
        <v>102</v>
      </c>
      <c r="X5" s="23" t="s">
        <v>12</v>
      </c>
      <c r="Y5" s="21" t="s">
        <v>126</v>
      </c>
      <c r="Z5" s="23" t="s">
        <v>127</v>
      </c>
      <c r="AA5" s="23" t="s">
        <v>128</v>
      </c>
      <c r="AB5" s="23" t="s">
        <v>13</v>
      </c>
      <c r="AC5" s="23" t="s">
        <v>129</v>
      </c>
      <c r="AD5" s="24" t="s">
        <v>116</v>
      </c>
      <c r="AE5" s="255"/>
      <c r="AF5" s="61" t="s">
        <v>117</v>
      </c>
      <c r="AG5" s="25" t="s">
        <v>16</v>
      </c>
      <c r="AH5" s="25" t="s">
        <v>18</v>
      </c>
      <c r="AI5" s="25" t="s">
        <v>19</v>
      </c>
      <c r="AJ5" s="25" t="s">
        <v>106</v>
      </c>
      <c r="AK5" s="25" t="s">
        <v>20</v>
      </c>
      <c r="AL5" s="25" t="s">
        <v>17</v>
      </c>
      <c r="AM5" s="25" t="s">
        <v>21</v>
      </c>
      <c r="AN5" s="25" t="s">
        <v>86</v>
      </c>
      <c r="AO5" s="26" t="s">
        <v>16</v>
      </c>
      <c r="AP5" s="26" t="s">
        <v>18</v>
      </c>
      <c r="AQ5" s="26" t="s">
        <v>19</v>
      </c>
      <c r="AR5" s="26" t="s">
        <v>106</v>
      </c>
      <c r="AS5" s="26" t="s">
        <v>20</v>
      </c>
      <c r="AT5" s="26" t="s">
        <v>17</v>
      </c>
      <c r="AU5" s="26" t="s">
        <v>21</v>
      </c>
      <c r="AV5" s="62" t="s">
        <v>86</v>
      </c>
      <c r="AW5" s="264"/>
      <c r="AX5" s="63" t="s">
        <v>27</v>
      </c>
      <c r="AY5" s="27" t="s">
        <v>22</v>
      </c>
      <c r="AZ5" s="27" t="s">
        <v>4</v>
      </c>
      <c r="BA5" s="27" t="s">
        <v>5</v>
      </c>
      <c r="BB5" s="27" t="s">
        <v>6</v>
      </c>
      <c r="BC5" s="27" t="s">
        <v>23</v>
      </c>
      <c r="BD5" s="27" t="s">
        <v>24</v>
      </c>
      <c r="BE5" s="27" t="s">
        <v>25</v>
      </c>
      <c r="BF5" s="27" t="s">
        <v>121</v>
      </c>
      <c r="BG5" s="27" t="s">
        <v>26</v>
      </c>
      <c r="BH5" s="27" t="s">
        <v>103</v>
      </c>
      <c r="BI5" s="27" t="s">
        <v>114</v>
      </c>
      <c r="BJ5" s="53" t="s">
        <v>15</v>
      </c>
      <c r="BK5" s="262"/>
      <c r="BL5" s="262"/>
      <c r="BM5" s="260"/>
    </row>
    <row r="6" spans="1:65" s="28" customFormat="1" ht="64.150000000000006" customHeight="1" thickBot="1" x14ac:dyDescent="0.25">
      <c r="A6" s="29">
        <v>1</v>
      </c>
      <c r="B6" s="29"/>
      <c r="C6" s="29">
        <f>REQUEST!E5</f>
        <v>0</v>
      </c>
      <c r="D6" s="29"/>
      <c r="E6" s="29" t="str">
        <f>S6</f>
        <v/>
      </c>
      <c r="F6" s="29">
        <f>REQUEST!D61</f>
        <v>0</v>
      </c>
      <c r="G6" s="29">
        <f>REQUEST!F61</f>
        <v>0</v>
      </c>
      <c r="H6" s="29">
        <f>REQUEST!G61</f>
        <v>0</v>
      </c>
      <c r="I6" s="29">
        <f>REQUEST!H61</f>
        <v>0</v>
      </c>
      <c r="J6" s="29">
        <f>REQUEST!J61</f>
        <v>0</v>
      </c>
      <c r="K6" s="29">
        <f>REQUEST!K61</f>
        <v>0</v>
      </c>
      <c r="L6" s="33" t="e">
        <f>REQUEST!#REF!</f>
        <v>#REF!</v>
      </c>
      <c r="M6" s="29" t="str">
        <f>REQUEST!E35</f>
        <v>Актуальные вопросы проведения проверки достоверности определения сметной стоимости объектов капитального строительства на современном этапе. Влияние решений раздела «Проект организации строительства» на определение сметной стоимости строительства</v>
      </c>
      <c r="N6" s="29" t="str">
        <f>IF(REQUEST!E36=0,"Не выбрано",REQUEST!E36)</f>
        <v>Саратовский филиал</v>
      </c>
      <c r="O6" s="29">
        <f>REQUEST!E38</f>
        <v>0</v>
      </c>
      <c r="P6" s="54" t="str">
        <f>IF(REQUEST!E39=0,"Не выбран",REQUEST!E39)</f>
        <v>Выберите способ оплаты из выпадающего списка</v>
      </c>
      <c r="Q6" s="67"/>
      <c r="R6" s="55" t="str">
        <f>IF(REQUEST!E7=0,"",REQUEST!E7)</f>
        <v/>
      </c>
      <c r="S6" s="29" t="str">
        <f>IF(REQUEST!E8=0,R6,REQUEST!E8)</f>
        <v/>
      </c>
      <c r="T6" s="101">
        <f>REQUEST!E9</f>
        <v>0</v>
      </c>
      <c r="U6" s="101">
        <f>REQUEST!E10</f>
        <v>0</v>
      </c>
      <c r="V6" s="29" t="str">
        <f>IF(REQUEST!D13=0,"",REQUEST!D13)</f>
        <v/>
      </c>
      <c r="W6" s="29" t="str">
        <f>IF(REQUEST!F13=0,"",REQUEST!F13)</f>
        <v/>
      </c>
      <c r="X6" s="29" t="str">
        <f>IF(REQUEST!G13=0,"",REQUEST!G13)</f>
        <v/>
      </c>
      <c r="Y6" s="64" t="str">
        <f>V6</f>
        <v/>
      </c>
      <c r="Z6" s="64" t="str">
        <f>W6</f>
        <v/>
      </c>
      <c r="AA6" s="64" t="str">
        <f>X6</f>
        <v/>
      </c>
      <c r="AB6" s="29" t="str">
        <f>IF(REQUEST!H13=0,"",REQUEST!H13)</f>
        <v/>
      </c>
      <c r="AC6" s="65" t="str">
        <f>AB6</f>
        <v/>
      </c>
      <c r="AD6" s="54" t="str">
        <f>IF(REQUEST!I13=0,"",REQUEST!I13)</f>
        <v/>
      </c>
      <c r="AE6" s="66"/>
      <c r="AF6" s="55"/>
      <c r="AG6" s="29" t="str">
        <f>IF(REQUEST!E17=0,"",REQUEST!E17)</f>
        <v/>
      </c>
      <c r="AH6" s="29" t="str">
        <f>IF(REQUEST!F17=0,"",REQUEST!F17)</f>
        <v/>
      </c>
      <c r="AI6" s="29" t="str">
        <f>IF(REQUEST!G17=0,"",REQUEST!G17)</f>
        <v/>
      </c>
      <c r="AJ6" s="29" t="str">
        <f>IF(REQUEST!H17=0,"",REQUEST!H17)</f>
        <v/>
      </c>
      <c r="AK6" s="29" t="str">
        <f>IF(REQUEST!I17=0,"",REQUEST!I17)</f>
        <v/>
      </c>
      <c r="AL6" s="29" t="str">
        <f>IF(REQUEST!J17=0,"",REQUEST!J17)</f>
        <v/>
      </c>
      <c r="AM6" s="29" t="str">
        <f>IF(REQUEST!K17=0,"",REQUEST!K17)</f>
        <v/>
      </c>
      <c r="AN6" s="29" t="str">
        <f>IF(REQUEST!L17=0,"",REQUEST!L17)</f>
        <v/>
      </c>
      <c r="AO6" s="29" t="str">
        <f>IF(REQUEST!E18=0,"",REQUEST!E18)</f>
        <v/>
      </c>
      <c r="AP6" s="29" t="str">
        <f>IF(REQUEST!F18=0,"",REQUEST!F18)</f>
        <v/>
      </c>
      <c r="AQ6" s="29" t="str">
        <f>IF(REQUEST!G18=0,"",REQUEST!G18)</f>
        <v/>
      </c>
      <c r="AR6" s="29" t="str">
        <f>IF(REQUEST!H18=0,"",REQUEST!H18)</f>
        <v/>
      </c>
      <c r="AS6" s="29" t="str">
        <f>IF(REQUEST!I18=0,"",REQUEST!I18)</f>
        <v/>
      </c>
      <c r="AT6" s="29" t="str">
        <f>IF(REQUEST!J18=0,"",REQUEST!J18)</f>
        <v/>
      </c>
      <c r="AU6" s="29" t="str">
        <f>IF(REQUEST!K18=0,"",REQUEST!K18)</f>
        <v/>
      </c>
      <c r="AV6" s="54" t="str">
        <f>IF(REQUEST!L18=0,"",REQUEST!L18)</f>
        <v/>
      </c>
      <c r="AW6" s="68"/>
      <c r="AX6" s="55" t="str">
        <f>IF(REQUEST!E20=0,"",REQUEST!E20)</f>
        <v/>
      </c>
      <c r="AY6" s="29" t="str">
        <f>IF(REQUEST!E21=0,"",REQUEST!E21)</f>
        <v/>
      </c>
      <c r="AZ6" s="29" t="str">
        <f>IF(REQUEST!E22=0,"",REQUEST!E22)</f>
        <v/>
      </c>
      <c r="BA6" s="29" t="str">
        <f>IF(REQUEST!E23=0,"",REQUEST!E23)</f>
        <v/>
      </c>
      <c r="BB6" s="29" t="str">
        <f>IF(REQUEST!E24=0,"",REQUEST!E24)</f>
        <v/>
      </c>
      <c r="BC6" s="29" t="str">
        <f>IF(REQUEST!E25=0,"",REQUEST!E25)</f>
        <v/>
      </c>
      <c r="BD6" s="29" t="str">
        <f>IF(REQUEST!E26=0,"",REQUEST!E26)</f>
        <v/>
      </c>
      <c r="BE6" s="29" t="str">
        <f>IF(REQUEST!E27=0,"",REQUEST!E27)</f>
        <v/>
      </c>
      <c r="BF6" s="29" t="str">
        <f>IF(REQUEST!E28=0,"",REQUEST!E28)</f>
        <v/>
      </c>
      <c r="BG6" s="31" t="str">
        <f>IF(REQUEST!E29=0,"",REQUEST!E29)</f>
        <v/>
      </c>
      <c r="BH6" s="29" t="str">
        <f>IF(REQUEST!E30=0,"",REQUEST!E30)</f>
        <v/>
      </c>
      <c r="BI6" s="32" t="str">
        <f>IF(REQUEST!E31=0,"",REQUEST!E31)</f>
        <v/>
      </c>
      <c r="BJ6" s="54" t="str">
        <f>IF(REQUEST!E32=0,"",REQUEST!E32)</f>
        <v/>
      </c>
      <c r="BK6" s="84"/>
      <c r="BL6" s="85" t="str">
        <f>D9</f>
        <v/>
      </c>
      <c r="BM6" s="96" t="str">
        <f>M33</f>
        <v/>
      </c>
    </row>
    <row r="7" spans="1:65" x14ac:dyDescent="0.25">
      <c r="T7" s="52" t="e">
        <f>LEFTB(T6,9)&amp;RIGHTB(MOD(SUM(MID(T6,{1,2,3,4,5,6,7,8,9},1)*{2,4,10,3,5,9,4,6,8}),11))=T6&amp;""</f>
        <v>#VALUE!</v>
      </c>
      <c r="U7" s="46"/>
      <c r="BG7" s="30"/>
    </row>
    <row r="8" spans="1:65" ht="33" customHeight="1" x14ac:dyDescent="0.25">
      <c r="A8" s="256" t="s">
        <v>135</v>
      </c>
      <c r="B8" s="256"/>
      <c r="C8" s="256"/>
      <c r="D8" s="256"/>
      <c r="E8" s="256"/>
      <c r="F8" s="256"/>
      <c r="G8" s="256"/>
      <c r="H8" s="256"/>
      <c r="I8" s="256"/>
      <c r="J8" s="256"/>
      <c r="T8" s="52"/>
      <c r="U8" s="46"/>
      <c r="BG8" s="30"/>
    </row>
    <row r="9" spans="1:65" x14ac:dyDescent="0.25">
      <c r="A9" t="s">
        <v>139</v>
      </c>
      <c r="D9" t="str">
        <f>M32</f>
        <v/>
      </c>
      <c r="T9" s="52"/>
      <c r="U9" s="46"/>
      <c r="BG9" s="30"/>
    </row>
    <row r="10" spans="1:65" x14ac:dyDescent="0.25">
      <c r="T10" s="52"/>
      <c r="U10" s="46"/>
      <c r="BG10" s="30"/>
    </row>
    <row r="11" spans="1:65" ht="23.25" x14ac:dyDescent="0.25">
      <c r="A11" s="256" t="s">
        <v>140</v>
      </c>
      <c r="B11" s="256"/>
      <c r="C11" s="256"/>
      <c r="D11" s="256"/>
      <c r="E11" s="256"/>
      <c r="F11" s="256"/>
      <c r="G11" s="256"/>
      <c r="H11" s="256"/>
      <c r="I11" s="256"/>
      <c r="J11" s="256"/>
      <c r="T11" s="52"/>
      <c r="U11" s="46"/>
      <c r="BG11" s="30"/>
    </row>
    <row r="12" spans="1:65" x14ac:dyDescent="0.25">
      <c r="A12" t="s">
        <v>138</v>
      </c>
      <c r="D12" t="str">
        <f>M45</f>
        <v/>
      </c>
      <c r="T12" s="52"/>
      <c r="U12" s="46"/>
      <c r="BG12" s="30"/>
    </row>
    <row r="13" spans="1:65" x14ac:dyDescent="0.25">
      <c r="A13" t="s">
        <v>141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52"/>
      <c r="U13" s="46"/>
      <c r="BG13" s="30"/>
    </row>
    <row r="14" spans="1:65" x14ac:dyDescent="0.25">
      <c r="A14" t="s">
        <v>142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52"/>
      <c r="U14" s="46"/>
      <c r="BG14" s="30"/>
    </row>
    <row r="15" spans="1:65" x14ac:dyDescent="0.25">
      <c r="T15" s="52"/>
      <c r="U15" s="46"/>
      <c r="BG15" s="30"/>
    </row>
    <row r="16" spans="1:65" x14ac:dyDescent="0.25">
      <c r="T16" s="52"/>
      <c r="U16" s="46"/>
      <c r="BG16" s="30"/>
    </row>
    <row r="17" spans="1:59" x14ac:dyDescent="0.25">
      <c r="T17" s="52"/>
      <c r="U17" s="46"/>
      <c r="BG17" s="30"/>
    </row>
    <row r="18" spans="1:59" x14ac:dyDescent="0.25">
      <c r="T18" s="52"/>
      <c r="U18" s="46"/>
      <c r="BG18" s="30"/>
    </row>
    <row r="19" spans="1:59" ht="24" thickBot="1" x14ac:dyDescent="0.3">
      <c r="T19" s="47" t="s">
        <v>123</v>
      </c>
      <c r="U19" s="46"/>
    </row>
    <row r="20" spans="1:59" s="34" customFormat="1" ht="20.25" customHeight="1" thickBot="1" x14ac:dyDescent="0.25">
      <c r="A20" s="234" t="str">
        <f>"Список участников семинара от"&amp;" "&amp;REQUEST!$E$8</f>
        <v xml:space="preserve">Список участников семинара от </v>
      </c>
      <c r="B20" s="235"/>
      <c r="C20" s="235"/>
      <c r="D20" s="235"/>
      <c r="E20" s="235"/>
      <c r="F20" s="235"/>
      <c r="G20" s="235"/>
      <c r="H20" s="235"/>
      <c r="I20" s="235"/>
      <c r="J20" s="236"/>
      <c r="T20" s="45"/>
      <c r="U20" s="45"/>
      <c r="X20" s="94"/>
    </row>
    <row r="21" spans="1:59" s="34" customFormat="1" ht="23.25" thickBot="1" x14ac:dyDescent="0.25">
      <c r="A21" s="35" t="s">
        <v>0</v>
      </c>
      <c r="B21" s="237" t="s">
        <v>10</v>
      </c>
      <c r="C21" s="238"/>
      <c r="D21" s="36" t="s">
        <v>11</v>
      </c>
      <c r="E21" s="36" t="s">
        <v>12</v>
      </c>
      <c r="F21" s="237" t="s">
        <v>13</v>
      </c>
      <c r="G21" s="238"/>
      <c r="H21" s="36" t="s">
        <v>14</v>
      </c>
      <c r="I21" s="237" t="s">
        <v>15</v>
      </c>
      <c r="J21" s="238"/>
      <c r="K21" s="95" t="s">
        <v>159</v>
      </c>
      <c r="M21" s="257" t="s">
        <v>136</v>
      </c>
      <c r="N21" s="257"/>
      <c r="O21" s="257"/>
      <c r="P21" s="257"/>
      <c r="Q21" s="257"/>
      <c r="S21" s="80"/>
      <c r="T21" s="80"/>
      <c r="U21" s="80"/>
      <c r="V21" s="80"/>
      <c r="W21" s="80"/>
    </row>
    <row r="22" spans="1:59" s="34" customFormat="1" ht="11.25" x14ac:dyDescent="0.2">
      <c r="A22" s="41">
        <v>1</v>
      </c>
      <c r="B22" s="232" t="str">
        <f>IF(REQUEST!D43=0,"",REQUEST!D43)</f>
        <v/>
      </c>
      <c r="C22" s="232"/>
      <c r="D22" s="37" t="str">
        <f>IF(REQUEST!F43=0,"",REQUEST!F43)</f>
        <v/>
      </c>
      <c r="E22" s="37" t="str">
        <f>IF(REQUEST!G43=0,"",REQUEST!G43)</f>
        <v/>
      </c>
      <c r="F22" s="232" t="str">
        <f>IF(REQUEST!H43=0,"",REQUEST!H43)</f>
        <v/>
      </c>
      <c r="G22" s="232"/>
      <c r="H22" s="37" t="str">
        <f>IF(REQUEST!J43=0,"",REQUEST!J43)</f>
        <v/>
      </c>
      <c r="I22" s="233" t="str">
        <f>IF(REQUEST!K43=0,"",REQUEST!K43)</f>
        <v/>
      </c>
      <c r="J22" s="232"/>
      <c r="K22" s="93">
        <f>REQUEST!L43</f>
        <v>0</v>
      </c>
      <c r="M22" s="82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82"/>
      <c r="O22" s="82"/>
      <c r="P22" s="82" t="str">
        <f>IF(LEN(B22)&gt;1,A22&amp;". "&amp;CONCATENATE(B22," ",D22,," ",E22)&amp;" Паспорт: "&amp;K22&amp;CHAR(10),"")</f>
        <v/>
      </c>
    </row>
    <row r="23" spans="1:59" s="34" customFormat="1" ht="11.25" x14ac:dyDescent="0.2">
      <c r="A23" s="39">
        <v>2</v>
      </c>
      <c r="B23" s="227" t="str">
        <f>IF(REQUEST!D44=0,"",REQUEST!D44)</f>
        <v/>
      </c>
      <c r="C23" s="227"/>
      <c r="D23" s="38" t="str">
        <f>IF(REQUEST!F44=0,"",REQUEST!F44)</f>
        <v/>
      </c>
      <c r="E23" s="38" t="str">
        <f>IF(REQUEST!G44=0,"",REQUEST!G44)</f>
        <v/>
      </c>
      <c r="F23" s="227" t="str">
        <f>IF(REQUEST!H44=0,"",REQUEST!H44)</f>
        <v/>
      </c>
      <c r="G23" s="227"/>
      <c r="H23" s="38" t="str">
        <f>IF(REQUEST!J44=0,"",REQUEST!J44)</f>
        <v/>
      </c>
      <c r="I23" s="228" t="str">
        <f>IF(REQUEST!K44=0,"",REQUEST!K44)</f>
        <v/>
      </c>
      <c r="J23" s="227"/>
      <c r="K23" s="93">
        <f>REQUEST!L44</f>
        <v>0</v>
      </c>
      <c r="M23" s="82" t="str">
        <f t="shared" si="0"/>
        <v/>
      </c>
      <c r="N23" s="82"/>
      <c r="O23" s="82"/>
      <c r="P23" s="82" t="str">
        <f t="shared" ref="P23:P31" si="1">IF(LEN(B23)&gt;1,A23&amp;". "&amp;CONCATENATE(B23," ",D23,," ",E23)&amp;" Паспорт: "&amp;K23&amp;CHAR(10),"")</f>
        <v/>
      </c>
    </row>
    <row r="24" spans="1:59" s="34" customFormat="1" ht="11.25" x14ac:dyDescent="0.2">
      <c r="A24" s="39">
        <v>3</v>
      </c>
      <c r="B24" s="227" t="str">
        <f>IF(REQUEST!D45=0,"",REQUEST!D45)</f>
        <v/>
      </c>
      <c r="C24" s="227"/>
      <c r="D24" s="38" t="str">
        <f>IF(REQUEST!F45=0,"",REQUEST!F45)</f>
        <v/>
      </c>
      <c r="E24" s="38" t="str">
        <f>IF(REQUEST!G45=0,"",REQUEST!G45)</f>
        <v/>
      </c>
      <c r="F24" s="227" t="str">
        <f>IF(REQUEST!H45=0,"",REQUEST!H45)</f>
        <v/>
      </c>
      <c r="G24" s="227"/>
      <c r="H24" s="38" t="str">
        <f>IF(REQUEST!J45=0,"",REQUEST!J45)</f>
        <v/>
      </c>
      <c r="I24" s="228" t="str">
        <f>IF(REQUEST!K45=0,"",REQUEST!K45)</f>
        <v/>
      </c>
      <c r="J24" s="227"/>
      <c r="K24" s="93">
        <f>REQUEST!L45</f>
        <v>0</v>
      </c>
      <c r="M24" s="82" t="str">
        <f t="shared" si="0"/>
        <v/>
      </c>
      <c r="N24" s="82"/>
      <c r="O24" s="82"/>
      <c r="P24" s="82" t="str">
        <f t="shared" si="1"/>
        <v/>
      </c>
    </row>
    <row r="25" spans="1:59" s="34" customFormat="1" ht="11.25" x14ac:dyDescent="0.2">
      <c r="A25" s="39">
        <v>4</v>
      </c>
      <c r="B25" s="227" t="str">
        <f>IF(REQUEST!D46=0,"",REQUEST!D46)</f>
        <v/>
      </c>
      <c r="C25" s="227"/>
      <c r="D25" s="38" t="str">
        <f>IF(REQUEST!F46=0,"",REQUEST!F46)</f>
        <v/>
      </c>
      <c r="E25" s="38" t="str">
        <f>IF(REQUEST!G46=0,"",REQUEST!G46)</f>
        <v/>
      </c>
      <c r="F25" s="227" t="str">
        <f>IF(REQUEST!H46=0,"",REQUEST!H46)</f>
        <v/>
      </c>
      <c r="G25" s="227"/>
      <c r="H25" s="38" t="str">
        <f>IF(REQUEST!J46=0,"",REQUEST!J46)</f>
        <v/>
      </c>
      <c r="I25" s="228" t="str">
        <f>IF(REQUEST!K46=0,"",REQUEST!K46)</f>
        <v/>
      </c>
      <c r="J25" s="227"/>
      <c r="K25" s="93">
        <f>REQUEST!L46</f>
        <v>0</v>
      </c>
      <c r="M25" s="82" t="str">
        <f t="shared" si="0"/>
        <v/>
      </c>
      <c r="N25" s="82"/>
      <c r="O25" s="82"/>
      <c r="P25" s="82" t="str">
        <f t="shared" si="1"/>
        <v/>
      </c>
    </row>
    <row r="26" spans="1:59" s="34" customFormat="1" ht="11.25" x14ac:dyDescent="0.2">
      <c r="A26" s="39">
        <v>5</v>
      </c>
      <c r="B26" s="227" t="str">
        <f>IF(REQUEST!D47=0,"",REQUEST!D47)</f>
        <v/>
      </c>
      <c r="C26" s="227"/>
      <c r="D26" s="38" t="str">
        <f>IF(REQUEST!F47=0,"",REQUEST!F47)</f>
        <v/>
      </c>
      <c r="E26" s="38" t="str">
        <f>IF(REQUEST!G47=0,"",REQUEST!G47)</f>
        <v/>
      </c>
      <c r="F26" s="227" t="str">
        <f>IF(REQUEST!H47=0,"",REQUEST!H47)</f>
        <v/>
      </c>
      <c r="G26" s="227"/>
      <c r="H26" s="38" t="str">
        <f>IF(REQUEST!J47=0,"",REQUEST!J47)</f>
        <v/>
      </c>
      <c r="I26" s="228" t="str">
        <f>IF(REQUEST!K47=0,"",REQUEST!K47)</f>
        <v/>
      </c>
      <c r="J26" s="227"/>
      <c r="K26" s="93">
        <f>REQUEST!L47</f>
        <v>0</v>
      </c>
      <c r="M26" s="82" t="str">
        <f t="shared" si="0"/>
        <v/>
      </c>
      <c r="N26" s="82"/>
      <c r="O26" s="82"/>
      <c r="P26" s="82" t="str">
        <f t="shared" si="1"/>
        <v/>
      </c>
    </row>
    <row r="27" spans="1:59" s="34" customFormat="1" ht="11.25" x14ac:dyDescent="0.2">
      <c r="A27" s="39">
        <v>6</v>
      </c>
      <c r="B27" s="227" t="str">
        <f>IF(REQUEST!D48=0,"",REQUEST!D48)</f>
        <v/>
      </c>
      <c r="C27" s="227"/>
      <c r="D27" s="38" t="str">
        <f>IF(REQUEST!F48=0,"",REQUEST!F48)</f>
        <v/>
      </c>
      <c r="E27" s="38" t="str">
        <f>IF(REQUEST!G48=0,"",REQUEST!G48)</f>
        <v/>
      </c>
      <c r="F27" s="227" t="str">
        <f>IF(REQUEST!H48=0,"",REQUEST!H48)</f>
        <v/>
      </c>
      <c r="G27" s="227"/>
      <c r="H27" s="38" t="str">
        <f>IF(REQUEST!J48=0,"",REQUEST!J48)</f>
        <v/>
      </c>
      <c r="I27" s="228" t="str">
        <f>IF(REQUEST!K48=0,"",REQUEST!K48)</f>
        <v/>
      </c>
      <c r="J27" s="227"/>
      <c r="K27" s="93">
        <f>REQUEST!L48</f>
        <v>0</v>
      </c>
      <c r="M27" s="82" t="str">
        <f t="shared" si="0"/>
        <v/>
      </c>
      <c r="N27" s="82"/>
      <c r="O27" s="82"/>
      <c r="P27" s="82" t="str">
        <f t="shared" si="1"/>
        <v/>
      </c>
    </row>
    <row r="28" spans="1:59" s="34" customFormat="1" ht="11.25" x14ac:dyDescent="0.2">
      <c r="A28" s="39">
        <v>7</v>
      </c>
      <c r="B28" s="227" t="str">
        <f>IF(REQUEST!D49=0,"",REQUEST!D49)</f>
        <v/>
      </c>
      <c r="C28" s="227"/>
      <c r="D28" s="38" t="str">
        <f>IF(REQUEST!F49=0,"",REQUEST!F49)</f>
        <v/>
      </c>
      <c r="E28" s="38" t="str">
        <f>IF(REQUEST!G49=0,"",REQUEST!G49)</f>
        <v/>
      </c>
      <c r="F28" s="227" t="str">
        <f>IF(REQUEST!H49=0,"",REQUEST!H49)</f>
        <v/>
      </c>
      <c r="G28" s="227"/>
      <c r="H28" s="38" t="str">
        <f>IF(REQUEST!J49=0,"",REQUEST!J49)</f>
        <v/>
      </c>
      <c r="I28" s="228" t="str">
        <f>IF(REQUEST!K49=0,"",REQUEST!K49)</f>
        <v/>
      </c>
      <c r="J28" s="227"/>
      <c r="K28" s="93">
        <f>REQUEST!L49</f>
        <v>0</v>
      </c>
      <c r="M28" s="82" t="str">
        <f t="shared" si="0"/>
        <v/>
      </c>
      <c r="N28" s="82"/>
      <c r="O28" s="82"/>
      <c r="P28" s="82" t="str">
        <f t="shared" si="1"/>
        <v/>
      </c>
    </row>
    <row r="29" spans="1:59" s="34" customFormat="1" ht="11.25" x14ac:dyDescent="0.2">
      <c r="A29" s="39">
        <v>8</v>
      </c>
      <c r="B29" s="227" t="str">
        <f>IF(REQUEST!D50=0,"",REQUEST!D50)</f>
        <v/>
      </c>
      <c r="C29" s="227"/>
      <c r="D29" s="38" t="str">
        <f>IF(REQUEST!F50=0,"",REQUEST!F50)</f>
        <v/>
      </c>
      <c r="E29" s="38" t="str">
        <f>IF(REQUEST!G50=0,"",REQUEST!G50)</f>
        <v/>
      </c>
      <c r="F29" s="227" t="str">
        <f>IF(REQUEST!H50=0,"",REQUEST!H50)</f>
        <v/>
      </c>
      <c r="G29" s="227"/>
      <c r="H29" s="38" t="str">
        <f>IF(REQUEST!J50=0,"",REQUEST!J50)</f>
        <v/>
      </c>
      <c r="I29" s="228" t="str">
        <f>IF(REQUEST!K50=0,"",REQUEST!K50)</f>
        <v/>
      </c>
      <c r="J29" s="227"/>
      <c r="K29" s="93">
        <f>REQUEST!L50</f>
        <v>0</v>
      </c>
      <c r="M29" s="82" t="str">
        <f t="shared" si="0"/>
        <v/>
      </c>
      <c r="N29" s="82"/>
      <c r="O29" s="82"/>
      <c r="P29" s="82" t="str">
        <f t="shared" si="1"/>
        <v/>
      </c>
    </row>
    <row r="30" spans="1:59" s="34" customFormat="1" ht="11.25" x14ac:dyDescent="0.2">
      <c r="A30" s="39">
        <v>9</v>
      </c>
      <c r="B30" s="227" t="str">
        <f>IF(REQUEST!D51=0,"",REQUEST!D51)</f>
        <v/>
      </c>
      <c r="C30" s="227"/>
      <c r="D30" s="38" t="str">
        <f>IF(REQUEST!F51=0,"",REQUEST!F51)</f>
        <v/>
      </c>
      <c r="E30" s="38" t="str">
        <f>IF(REQUEST!G51=0,"",REQUEST!G51)</f>
        <v/>
      </c>
      <c r="F30" s="227" t="str">
        <f>IF(REQUEST!H51=0,"",REQUEST!H51)</f>
        <v/>
      </c>
      <c r="G30" s="227"/>
      <c r="H30" s="38" t="str">
        <f>IF(REQUEST!J51=0,"",REQUEST!J51)</f>
        <v/>
      </c>
      <c r="I30" s="228" t="str">
        <f>IF(REQUEST!K51=0,"",REQUEST!K51)</f>
        <v/>
      </c>
      <c r="J30" s="227"/>
      <c r="K30" s="93">
        <f>REQUEST!L51</f>
        <v>0</v>
      </c>
      <c r="M30" s="82" t="str">
        <f t="shared" si="0"/>
        <v/>
      </c>
      <c r="N30" s="82"/>
      <c r="O30" s="82"/>
      <c r="P30" s="82" t="str">
        <f t="shared" si="1"/>
        <v/>
      </c>
    </row>
    <row r="31" spans="1:59" s="34" customFormat="1" ht="11.25" x14ac:dyDescent="0.2">
      <c r="A31" s="40">
        <v>10</v>
      </c>
      <c r="B31" s="227" t="str">
        <f>IF(REQUEST!D52=0,"",REQUEST!D52)</f>
        <v/>
      </c>
      <c r="C31" s="227"/>
      <c r="D31" s="38" t="str">
        <f>IF(REQUEST!F52=0,"",REQUEST!F52)</f>
        <v/>
      </c>
      <c r="E31" s="38" t="str">
        <f>IF(REQUEST!G52=0,"",REQUEST!G52)</f>
        <v/>
      </c>
      <c r="F31" s="227" t="str">
        <f>IF(REQUEST!H52=0,"",REQUEST!H52)</f>
        <v/>
      </c>
      <c r="G31" s="227"/>
      <c r="H31" s="38" t="str">
        <f>IF(REQUEST!J52=0,"",REQUEST!J52)</f>
        <v/>
      </c>
      <c r="I31" s="228" t="str">
        <f>IF(REQUEST!K52=0,"",REQUEST!K52)</f>
        <v/>
      </c>
      <c r="J31" s="227"/>
      <c r="K31" s="93">
        <f>REQUEST!L52</f>
        <v>0</v>
      </c>
      <c r="M31" s="82" t="str">
        <f t="shared" si="0"/>
        <v/>
      </c>
      <c r="N31" s="82"/>
      <c r="O31" s="82"/>
      <c r="P31" s="82" t="str">
        <f t="shared" si="1"/>
        <v/>
      </c>
    </row>
    <row r="32" spans="1:59" x14ac:dyDescent="0.25">
      <c r="L32" s="74" t="s">
        <v>133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.75" thickBot="1" x14ac:dyDescent="0.3">
      <c r="L33" t="s">
        <v>160</v>
      </c>
      <c r="M33" s="94" t="str">
        <f>P22&amp;P23&amp;P24&amp;P25&amp;P26&amp;P27&amp;P28&amp;P29&amp;P30&amp;P31</f>
        <v/>
      </c>
    </row>
    <row r="34" spans="1:17" x14ac:dyDescent="0.25">
      <c r="A34" s="229" t="str">
        <f>"Список вопросов от"&amp;" "&amp;REQUEST!$E$8</f>
        <v xml:space="preserve">Список вопросов от </v>
      </c>
      <c r="B34" s="230"/>
      <c r="C34" s="230"/>
      <c r="D34" s="230"/>
      <c r="E34" s="230"/>
      <c r="F34" s="230"/>
      <c r="G34" s="230"/>
      <c r="H34" s="230"/>
      <c r="I34" s="230"/>
      <c r="J34" s="231"/>
      <c r="M34" s="257" t="s">
        <v>137</v>
      </c>
      <c r="N34" s="257"/>
      <c r="O34" s="257"/>
      <c r="P34" s="257"/>
      <c r="Q34" s="257"/>
    </row>
    <row r="35" spans="1:17" ht="39.950000000000003" customHeight="1" x14ac:dyDescent="0.25">
      <c r="A35" s="40">
        <v>1</v>
      </c>
      <c r="B35" s="226" t="str">
        <f>IF(REQUEST!D54=0,"",REQUEST!D54)</f>
        <v/>
      </c>
      <c r="C35" s="226"/>
      <c r="D35" s="226"/>
      <c r="E35" s="226"/>
      <c r="F35" s="226"/>
      <c r="G35" s="226"/>
      <c r="H35" s="226"/>
      <c r="I35" s="226"/>
      <c r="J35" s="226"/>
      <c r="M35" s="81" t="str">
        <f t="shared" ref="M35:M44" si="2">IF(B22="", "", B22&amp;" "&amp;LEFT(D22)&amp;"."&amp;LEFT(E22)&amp;".")</f>
        <v/>
      </c>
      <c r="N35" s="81"/>
      <c r="O35" s="81"/>
      <c r="P35" s="81"/>
    </row>
    <row r="36" spans="1:17" ht="39.950000000000003" customHeight="1" x14ac:dyDescent="0.25">
      <c r="A36" s="40">
        <v>2</v>
      </c>
      <c r="B36" s="226" t="str">
        <f>IF(REQUEST!D55=0,"",REQUEST!D55)</f>
        <v/>
      </c>
      <c r="C36" s="226"/>
      <c r="D36" s="226"/>
      <c r="E36" s="226"/>
      <c r="F36" s="226"/>
      <c r="G36" s="226"/>
      <c r="H36" s="226"/>
      <c r="I36" s="226"/>
      <c r="J36" s="226"/>
      <c r="M36" s="81" t="str">
        <f t="shared" si="2"/>
        <v/>
      </c>
      <c r="N36" s="81"/>
      <c r="O36" s="81"/>
      <c r="P36" s="81"/>
    </row>
    <row r="37" spans="1:17" ht="39.950000000000003" customHeight="1" x14ac:dyDescent="0.25">
      <c r="A37" s="40">
        <v>3</v>
      </c>
      <c r="B37" s="226" t="str">
        <f>IF(REQUEST!D56=0,"",REQUEST!D56)</f>
        <v/>
      </c>
      <c r="C37" s="226"/>
      <c r="D37" s="226"/>
      <c r="E37" s="226"/>
      <c r="F37" s="226"/>
      <c r="G37" s="226"/>
      <c r="H37" s="226"/>
      <c r="I37" s="226"/>
      <c r="J37" s="226"/>
      <c r="M37" s="81" t="str">
        <f t="shared" si="2"/>
        <v/>
      </c>
      <c r="N37" s="81"/>
      <c r="O37" s="81"/>
      <c r="P37" s="81"/>
    </row>
    <row r="38" spans="1:17" ht="39.950000000000003" customHeight="1" x14ac:dyDescent="0.25">
      <c r="A38" s="40">
        <v>4</v>
      </c>
      <c r="B38" s="226" t="str">
        <f>IF(REQUEST!D57=0,"",REQUEST!D57)</f>
        <v/>
      </c>
      <c r="C38" s="226"/>
      <c r="D38" s="226"/>
      <c r="E38" s="226"/>
      <c r="F38" s="226"/>
      <c r="G38" s="226"/>
      <c r="H38" s="226"/>
      <c r="I38" s="226"/>
      <c r="J38" s="226"/>
      <c r="M38" s="81" t="str">
        <f t="shared" si="2"/>
        <v/>
      </c>
      <c r="N38" s="81"/>
      <c r="O38" s="81"/>
      <c r="P38" s="81"/>
    </row>
    <row r="39" spans="1:17" ht="39.950000000000003" customHeight="1" x14ac:dyDescent="0.25">
      <c r="A39" s="40">
        <v>5</v>
      </c>
      <c r="B39" s="226" t="str">
        <f>IF(REQUEST!D58=0,"",REQUEST!D58)</f>
        <v/>
      </c>
      <c r="C39" s="226"/>
      <c r="D39" s="226"/>
      <c r="E39" s="226"/>
      <c r="F39" s="226"/>
      <c r="G39" s="226"/>
      <c r="H39" s="226"/>
      <c r="I39" s="226"/>
      <c r="J39" s="226"/>
      <c r="M39" s="81" t="str">
        <f t="shared" si="2"/>
        <v/>
      </c>
      <c r="N39" s="81"/>
      <c r="O39" s="81"/>
      <c r="P39" s="81"/>
    </row>
    <row r="40" spans="1:17" x14ac:dyDescent="0.25">
      <c r="M40" s="81" t="str">
        <f t="shared" si="2"/>
        <v/>
      </c>
      <c r="N40" s="81"/>
      <c r="O40" s="81"/>
      <c r="P40" s="81"/>
    </row>
    <row r="41" spans="1:17" x14ac:dyDescent="0.25">
      <c r="M41" s="81" t="str">
        <f t="shared" si="2"/>
        <v/>
      </c>
      <c r="N41" s="81"/>
      <c r="O41" s="81"/>
      <c r="P41" s="81"/>
    </row>
    <row r="42" spans="1:17" x14ac:dyDescent="0.25">
      <c r="M42" s="81" t="str">
        <f t="shared" si="2"/>
        <v/>
      </c>
      <c r="N42" s="81"/>
      <c r="O42" s="81"/>
      <c r="P42" s="81"/>
    </row>
    <row r="43" spans="1:17" x14ac:dyDescent="0.25">
      <c r="M43" s="81" t="str">
        <f t="shared" si="2"/>
        <v/>
      </c>
      <c r="N43" s="81"/>
      <c r="O43" s="81"/>
      <c r="P43" s="81"/>
    </row>
    <row r="44" spans="1:17" x14ac:dyDescent="0.25">
      <c r="M44" s="81" t="str">
        <f t="shared" si="2"/>
        <v/>
      </c>
      <c r="N44" s="81"/>
      <c r="O44" s="81"/>
      <c r="P44" s="81"/>
    </row>
    <row r="45" spans="1:17" x14ac:dyDescent="0.25">
      <c r="L45" s="74" t="s">
        <v>133</v>
      </c>
      <c r="M45" s="83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M3:BM5"/>
    <mergeCell ref="M34:Q34"/>
    <mergeCell ref="BL3:BL5"/>
    <mergeCell ref="AW3:AW5"/>
    <mergeCell ref="BK3:BK5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22:C22"/>
    <mergeCell ref="F22:G22"/>
    <mergeCell ref="I22:J22"/>
    <mergeCell ref="B23:C23"/>
    <mergeCell ref="F23:G23"/>
    <mergeCell ref="I23:J23"/>
    <mergeCell ref="B24:C24"/>
    <mergeCell ref="F24:G24"/>
    <mergeCell ref="I24:J24"/>
    <mergeCell ref="B25:C25"/>
    <mergeCell ref="F25:G25"/>
    <mergeCell ref="I25:J25"/>
    <mergeCell ref="B26:C26"/>
    <mergeCell ref="F26:G26"/>
    <mergeCell ref="I26:J26"/>
    <mergeCell ref="B27:C27"/>
    <mergeCell ref="F27:G27"/>
    <mergeCell ref="I27:J27"/>
    <mergeCell ref="B28:C28"/>
    <mergeCell ref="F28:G28"/>
    <mergeCell ref="I28:J28"/>
    <mergeCell ref="B29:C29"/>
    <mergeCell ref="F29:G29"/>
    <mergeCell ref="I29:J29"/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Кудряшова Юлия Владимировна</cp:lastModifiedBy>
  <cp:lastPrinted>2019-02-25T07:48:44Z</cp:lastPrinted>
  <dcterms:created xsi:type="dcterms:W3CDTF">2017-10-28T07:19:43Z</dcterms:created>
  <dcterms:modified xsi:type="dcterms:W3CDTF">2021-10-21T10:55:52Z</dcterms:modified>
</cp:coreProperties>
</file>